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autoCompressPictures="0" defaultThemeVersion="124226"/>
  <mc:AlternateContent xmlns:mc="http://schemas.openxmlformats.org/markup-compatibility/2006">
    <mc:Choice Requires="x15">
      <x15ac:absPath xmlns:x15ac="http://schemas.microsoft.com/office/spreadsheetml/2010/11/ac" url="O:\ABT2\Ref27\Allgemein\AFP\PIA AFP\Belegliste\August 2022\Belegliste AFPDIV und toCSV zum Versenden\versenden\September 2022\versenden\fertig\"/>
    </mc:Choice>
  </mc:AlternateContent>
  <bookViews>
    <workbookView xWindow="0" yWindow="0" windowWidth="28560" windowHeight="11835"/>
  </bookViews>
  <sheets>
    <sheet name="Rechnungsblatt" sheetId="1" r:id="rId1"/>
    <sheet name="Erläuterungen" sheetId="13" r:id="rId2"/>
    <sheet name="Hilfstabelle_Spalten" sheetId="12" state="hidden" r:id="rId3"/>
  </sheets>
  <definedNames>
    <definedName name="_xlnm._FilterDatabase" localSheetId="0" hidden="1">Rechnungsblatt!$A$15:$U$278</definedName>
    <definedName name="Abdeckung_Güllelager">Rechnungsblatt!$BH$15:$BH$16</definedName>
    <definedName name="Ablösung_von_Verbindlichkeiten">Rechnungsblatt!$CH$15:$CH$16</definedName>
    <definedName name="Abluftreinigungsanlagen">Rechnungsblatt!$BS$15:$BS$16</definedName>
    <definedName name="Anlagen_der_Innenwirtschaft">Rechnungsblatt!$BV$15:$BV$16</definedName>
    <definedName name="Aufzuchtferkelstall">Rechnungsblatt!$AO$15:$AO$17</definedName>
    <definedName name="Bauliche_Anlagen_Bewässerung">Rechnungsblatt!$BJ$15:$BJ$16</definedName>
    <definedName name="Bauliche_Maßnahmen_Energieeinsparung">Rechnungsblatt!$BC$15:$BC$16</definedName>
    <definedName name="Baunebenkosten">Rechnungsblatt!$CD$15:$CD$16</definedName>
    <definedName name="Betreuer">Rechnungsblatt!$CE$15:$CE$16</definedName>
    <definedName name="Biobett§System">Rechnungsblatt!$BR$15:$BR$16</definedName>
    <definedName name="Dauerkulturen_°Gerüste³_…²">Rechnungsblatt!$BL$15:$BL$16</definedName>
    <definedName name="Dauerkulturen_Pflanzen">Rechnungsblatt!$BK$15:$BK$16</definedName>
    <definedName name="_xlnm.Print_Area" localSheetId="1">Erläuterungen!$B$1:$E$30</definedName>
    <definedName name="_xlnm.Print_Area" localSheetId="0">Rechnungsblatt!$A$1:$S$278</definedName>
    <definedName name="_xlnm.Print_Titles" localSheetId="0">Rechnungsblatt!$1:$13</definedName>
    <definedName name="Dunglager_fest">Rechnungsblatt!$AY$15:$AY$16</definedName>
    <definedName name="Dunglager_fest_mit_längerer_Lagerdauer">Rechnungsblatt!$BM$15:$BM$16</definedName>
    <definedName name="Dunglager_flüssig">Rechnungsblatt!$AX$15:$AX$16</definedName>
    <definedName name="Dunglager_flüssig_mit_Abdeckung">Rechnungsblatt!$BG$15:$BG$16</definedName>
    <definedName name="Emissionsarme_Stallböden">Rechnungsblatt!$BP$15:$BP$17</definedName>
    <definedName name="Erschließung">Rechnungsblatt!$BE$15:$BE$16</definedName>
    <definedName name="Finanzierungskosten">Rechnungsblatt!$CI$15:$CI$16</definedName>
    <definedName name="Frostschutzberegnung">Rechnungsblatt!$BW$15:$BW$16</definedName>
    <definedName name="Futtersilos">Rechnungsblatt!$AV$15:$AV$16</definedName>
    <definedName name="Fütterungssysteme_für_nährstoffreduzierte_Phasenfütterung">Rechnungsblatt!$BT$15:$BT$17</definedName>
    <definedName name="Gebäudekauf">Rechnungsblatt!$CJ$15:$CJ$16</definedName>
    <definedName name="Gewächshaus">Rechnungsblatt!$BB$15:$BB$16</definedName>
    <definedName name="Güllekühlung">Rechnungsblatt!$BU$15:$BU$17</definedName>
    <definedName name="Hagelnetze">Rechnungsblatt!$BD$15:$BD$16</definedName>
    <definedName name="Heu§³_Einstreulager">Rechnungsblatt!$AW$15:$AW$16</definedName>
    <definedName name="Jungviehstall">Rechnungsblatt!$AK$15:$AK$19</definedName>
    <definedName name="Kot§Harn§Trennung">Rechnungsblatt!$BN$15:$BN$17</definedName>
    <definedName name="Lagerhalle_für_Futtermittel">Rechnungsblatt!$BI$15:$BI$16</definedName>
    <definedName name="Lagerraum_Obst³_Gemüse">Rechnungsblatt!$AZ$15:$AZ$16</definedName>
    <definedName name="Landkauf">Rechnungsblatt!$CK$15:$CK$16</definedName>
    <definedName name="Legehennenstall">Rechnungsblatt!$AQ$15:$AQ$17</definedName>
    <definedName name="Maschinen_der_Innen§³_Außenwirtschaft">Rechnungsblatt!$BX$15:$BX$16</definedName>
    <definedName name="Maschinen_Dung">Rechnungsblatt!$BY$15:$BY$16</definedName>
    <definedName name="Maschinen_Pflanzenschutz">Rechnungsblatt!$BZ$15:$BZ$16</definedName>
    <definedName name="Maschinen³_Anlagen_Bewässerung">Rechnungsblatt!$CA$15:$CA$16</definedName>
    <definedName name="Maschinen³_Anlagen_Energieeinsparung">Rechnungsblatt!$CB$15:$CB$16</definedName>
    <definedName name="Mastgeflügelstall">Rechnungsblatt!$AR$15:$AR$17</definedName>
    <definedName name="Mastschweinestall">Rechnungsblatt!$AP$15:$AP$17</definedName>
    <definedName name="Mechanische_Unkrautbekämpfung">Rechnungsblatt!$CC$15:$CC$16</definedName>
    <definedName name="Milchkuhstall">Rechnungsblatt!$AT$15:$AT$20</definedName>
    <definedName name="Mutterkühe³_Rindermast">Rechnungsblatt!$AL$15:$AL$19</definedName>
    <definedName name="Patentrechte³_Lizenzen">Rechnungsblatt!$CF$15:$CF$16</definedName>
    <definedName name="Pferdestall">Rechnungsblatt!$AU$15:$AU$17</definedName>
    <definedName name="ProfilZeilen">Hilfstabelle_Spalten!$F$1:$F$2</definedName>
    <definedName name="Rechte³_ZA">Rechnungsblatt!$CL$15:$CL$16</definedName>
    <definedName name="Reinigungsplätze_für_Pflanzenschutzgeräte">Rechnungsblatt!$BQ$15:$BQ$16</definedName>
    <definedName name="Schaf§³_Ziegenstall">Rechnungsblatt!$AM$15:$AM$17</definedName>
    <definedName name="Sonstige_bauliche_Anlagen">Rechnungsblatt!$BF$15:$BF$16</definedName>
    <definedName name="Sonstige_Dienstleistungen">Rechnungsblatt!$CG$15:$CG$16</definedName>
    <definedName name="Sonstige_Ställe">Rechnungsblatt!$AS$15:$AS$17</definedName>
    <definedName name="Sonstiges">Rechnungsblatt!$CM$15:$CM$16</definedName>
    <definedName name="Tieraufstockung">Rechnungsblatt!$CN$15:$CN$16</definedName>
    <definedName name="Überbrückungsbedarf">Rechnungsblatt!$CO$15:$CO$16</definedName>
    <definedName name="Umlaufvermögen">Rechnungsblatt!$CP$15:$CP$16</definedName>
    <definedName name="Verarbeitungs§³_Verkaufsräume">Rechnungsblatt!$BA$15:$BA$16</definedName>
    <definedName name="Verkleinerte_Güllekanäle">Rechnungsblatt!$BO$15:$BO$17</definedName>
    <definedName name="Wohnhaus">Rechnungsblatt!$CQ$15:$CQ$16</definedName>
    <definedName name="Z_F7FEAE61_D24C_4D8E_AFDC_CE16EEE5A0A3_.wvu.PrintArea" localSheetId="1" hidden="1">Erläuterungen!$B$1:$E$30</definedName>
    <definedName name="Zuchtsauenstall">Rechnungsblatt!$AN$15:$AN$17</definedName>
  </definedNames>
  <calcPr calcId="162913"/>
</workbook>
</file>

<file path=xl/calcChain.xml><?xml version="1.0" encoding="utf-8"?>
<calcChain xmlns="http://schemas.openxmlformats.org/spreadsheetml/2006/main">
  <c r="CV25" i="1" l="1"/>
  <c r="CT41" i="1" l="1"/>
  <c r="CT40" i="1"/>
  <c r="CT39" i="1"/>
  <c r="CW19" i="1" l="1"/>
  <c r="CV24" i="1" l="1"/>
  <c r="I17" i="1" l="1"/>
  <c r="R7" i="1"/>
  <c r="I18" i="1" l="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O18" i="1" l="1"/>
  <c r="Q18" i="1" s="1"/>
  <c r="O19" i="1"/>
  <c r="Q19" i="1" s="1"/>
  <c r="O20" i="1"/>
  <c r="Q20" i="1" s="1"/>
  <c r="O21" i="1"/>
  <c r="Q21" i="1" s="1"/>
  <c r="O22" i="1"/>
  <c r="Q22" i="1" s="1"/>
  <c r="O23" i="1"/>
  <c r="Q23" i="1" s="1"/>
  <c r="O24" i="1"/>
  <c r="Q24" i="1" s="1"/>
  <c r="O25" i="1"/>
  <c r="Q25" i="1" s="1"/>
  <c r="O26" i="1"/>
  <c r="Q26" i="1" s="1"/>
  <c r="O27" i="1"/>
  <c r="Q27" i="1" s="1"/>
  <c r="O28" i="1"/>
  <c r="Q28" i="1" s="1"/>
  <c r="O29" i="1"/>
  <c r="Q29" i="1" s="1"/>
  <c r="O30" i="1"/>
  <c r="Q30" i="1" s="1"/>
  <c r="O31" i="1"/>
  <c r="Q31" i="1" s="1"/>
  <c r="O32" i="1"/>
  <c r="Q32" i="1" s="1"/>
  <c r="O33" i="1"/>
  <c r="Q33" i="1" s="1"/>
  <c r="O34" i="1"/>
  <c r="Q34" i="1" s="1"/>
  <c r="O35" i="1"/>
  <c r="Q35" i="1" s="1"/>
  <c r="O36" i="1"/>
  <c r="Q36" i="1" s="1"/>
  <c r="O37" i="1"/>
  <c r="Q37" i="1" s="1"/>
  <c r="O38" i="1"/>
  <c r="Q38" i="1" s="1"/>
  <c r="O39" i="1"/>
  <c r="Q39" i="1" s="1"/>
  <c r="O40" i="1"/>
  <c r="Q40" i="1" s="1"/>
  <c r="O41" i="1"/>
  <c r="Q41" i="1" s="1"/>
  <c r="O42" i="1"/>
  <c r="Q42" i="1" s="1"/>
  <c r="O43" i="1"/>
  <c r="Q43" i="1" s="1"/>
  <c r="O44" i="1"/>
  <c r="Q44" i="1" s="1"/>
  <c r="O45" i="1"/>
  <c r="Q45" i="1" s="1"/>
  <c r="O46" i="1"/>
  <c r="Q46" i="1" s="1"/>
  <c r="O47" i="1"/>
  <c r="Q47" i="1" s="1"/>
  <c r="O48" i="1"/>
  <c r="Q48" i="1" s="1"/>
  <c r="O49" i="1"/>
  <c r="Q49" i="1" s="1"/>
  <c r="O50" i="1"/>
  <c r="Q50" i="1" s="1"/>
  <c r="O51" i="1"/>
  <c r="Q51" i="1" s="1"/>
  <c r="O52" i="1"/>
  <c r="Q52" i="1" s="1"/>
  <c r="O53" i="1"/>
  <c r="Q53" i="1" s="1"/>
  <c r="O54" i="1"/>
  <c r="Q54" i="1" s="1"/>
  <c r="O55" i="1"/>
  <c r="Q55" i="1" s="1"/>
  <c r="O56" i="1"/>
  <c r="Q56" i="1" s="1"/>
  <c r="O57" i="1"/>
  <c r="Q57" i="1" s="1"/>
  <c r="O58" i="1"/>
  <c r="Q58" i="1" s="1"/>
  <c r="O59" i="1"/>
  <c r="Q59" i="1" s="1"/>
  <c r="O60" i="1"/>
  <c r="Q60" i="1" s="1"/>
  <c r="O61" i="1"/>
  <c r="Q61" i="1" s="1"/>
  <c r="O62" i="1"/>
  <c r="Q62" i="1" s="1"/>
  <c r="O63" i="1"/>
  <c r="Q63" i="1" s="1"/>
  <c r="O64" i="1"/>
  <c r="Q64" i="1" s="1"/>
  <c r="O65" i="1"/>
  <c r="Q65" i="1" s="1"/>
  <c r="O66" i="1"/>
  <c r="Q66" i="1" s="1"/>
  <c r="O67" i="1"/>
  <c r="Q67" i="1" s="1"/>
  <c r="O68" i="1"/>
  <c r="Q68" i="1" s="1"/>
  <c r="O69" i="1"/>
  <c r="Q69" i="1" s="1"/>
  <c r="O70" i="1"/>
  <c r="Q70" i="1" s="1"/>
  <c r="O71" i="1"/>
  <c r="Q71" i="1" s="1"/>
  <c r="O72" i="1"/>
  <c r="Q72" i="1" s="1"/>
  <c r="O73" i="1"/>
  <c r="Q73" i="1" s="1"/>
  <c r="O74" i="1"/>
  <c r="Q74" i="1" s="1"/>
  <c r="O75" i="1"/>
  <c r="Q75" i="1" s="1"/>
  <c r="O76" i="1"/>
  <c r="Q76" i="1" s="1"/>
  <c r="O77" i="1"/>
  <c r="Q77" i="1" s="1"/>
  <c r="O78" i="1"/>
  <c r="Q78" i="1" s="1"/>
  <c r="O79" i="1"/>
  <c r="Q79" i="1" s="1"/>
  <c r="O80" i="1"/>
  <c r="Q80" i="1" s="1"/>
  <c r="O81" i="1"/>
  <c r="Q81" i="1" s="1"/>
  <c r="O82" i="1"/>
  <c r="Q82" i="1" s="1"/>
  <c r="O83" i="1"/>
  <c r="Q83" i="1" s="1"/>
  <c r="O84" i="1"/>
  <c r="Q84" i="1" s="1"/>
  <c r="O85" i="1"/>
  <c r="Q85" i="1" s="1"/>
  <c r="O86" i="1"/>
  <c r="Q86" i="1" s="1"/>
  <c r="O87" i="1"/>
  <c r="Q87" i="1" s="1"/>
  <c r="O88" i="1"/>
  <c r="Q88" i="1" s="1"/>
  <c r="O89" i="1"/>
  <c r="Q89" i="1" s="1"/>
  <c r="O90" i="1"/>
  <c r="Q90" i="1" s="1"/>
  <c r="O91" i="1"/>
  <c r="Q91" i="1" s="1"/>
  <c r="O92" i="1"/>
  <c r="Q92" i="1" s="1"/>
  <c r="O93" i="1"/>
  <c r="Q93" i="1" s="1"/>
  <c r="O94" i="1"/>
  <c r="Q94" i="1" s="1"/>
  <c r="O95" i="1"/>
  <c r="Q95" i="1" s="1"/>
  <c r="O96" i="1"/>
  <c r="Q96" i="1" s="1"/>
  <c r="O97" i="1"/>
  <c r="Q97" i="1" s="1"/>
  <c r="O98" i="1"/>
  <c r="Q98" i="1" s="1"/>
  <c r="O99" i="1"/>
  <c r="Q99" i="1" s="1"/>
  <c r="O100" i="1"/>
  <c r="Q100" i="1" s="1"/>
  <c r="O101" i="1"/>
  <c r="Q101" i="1" s="1"/>
  <c r="O102" i="1"/>
  <c r="Q102" i="1" s="1"/>
  <c r="O103" i="1"/>
  <c r="Q103" i="1" s="1"/>
  <c r="O104" i="1"/>
  <c r="Q104" i="1" s="1"/>
  <c r="O105" i="1"/>
  <c r="Q105" i="1" s="1"/>
  <c r="O106" i="1"/>
  <c r="Q106" i="1" s="1"/>
  <c r="O107" i="1"/>
  <c r="Q107" i="1" s="1"/>
  <c r="O108" i="1"/>
  <c r="Q108" i="1" s="1"/>
  <c r="O109" i="1"/>
  <c r="Q109" i="1" s="1"/>
  <c r="O110" i="1"/>
  <c r="Q110" i="1" s="1"/>
  <c r="O111" i="1"/>
  <c r="Q111" i="1" s="1"/>
  <c r="O112" i="1"/>
  <c r="Q112" i="1" s="1"/>
  <c r="O113" i="1"/>
  <c r="Q113" i="1" s="1"/>
  <c r="O114" i="1"/>
  <c r="Q114" i="1" s="1"/>
  <c r="O115" i="1"/>
  <c r="Q115" i="1" s="1"/>
  <c r="O116" i="1"/>
  <c r="Q116" i="1" s="1"/>
  <c r="O117" i="1"/>
  <c r="Q117" i="1" s="1"/>
  <c r="O118" i="1"/>
  <c r="Q118" i="1" s="1"/>
  <c r="O119" i="1"/>
  <c r="Q119" i="1" s="1"/>
  <c r="O120" i="1"/>
  <c r="Q120" i="1" s="1"/>
  <c r="O121" i="1"/>
  <c r="Q121" i="1" s="1"/>
  <c r="O122" i="1"/>
  <c r="Q122" i="1" s="1"/>
  <c r="O123" i="1"/>
  <c r="Q123" i="1" s="1"/>
  <c r="O124" i="1"/>
  <c r="Q124" i="1" s="1"/>
  <c r="O125" i="1"/>
  <c r="Q125" i="1" s="1"/>
  <c r="O126" i="1"/>
  <c r="Q126" i="1" s="1"/>
  <c r="O127" i="1"/>
  <c r="Q127" i="1" s="1"/>
  <c r="O128" i="1"/>
  <c r="Q128" i="1" s="1"/>
  <c r="O129" i="1"/>
  <c r="Q129" i="1" s="1"/>
  <c r="O130" i="1"/>
  <c r="Q130" i="1" s="1"/>
  <c r="O131" i="1"/>
  <c r="Q131" i="1" s="1"/>
  <c r="O132" i="1"/>
  <c r="Q132" i="1" s="1"/>
  <c r="O133" i="1"/>
  <c r="Q133" i="1" s="1"/>
  <c r="O134" i="1"/>
  <c r="Q134" i="1" s="1"/>
  <c r="O135" i="1"/>
  <c r="Q135" i="1" s="1"/>
  <c r="O136" i="1"/>
  <c r="Q136" i="1" s="1"/>
  <c r="O137" i="1"/>
  <c r="Q137" i="1" s="1"/>
  <c r="O138" i="1"/>
  <c r="Q138" i="1" s="1"/>
  <c r="O139" i="1"/>
  <c r="Q139" i="1" s="1"/>
  <c r="O140" i="1"/>
  <c r="Q140" i="1" s="1"/>
  <c r="O141" i="1"/>
  <c r="Q141" i="1" s="1"/>
  <c r="O142" i="1"/>
  <c r="Q142" i="1" s="1"/>
  <c r="O143" i="1"/>
  <c r="Q143" i="1" s="1"/>
  <c r="O144" i="1"/>
  <c r="Q144" i="1" s="1"/>
  <c r="O145" i="1"/>
  <c r="Q145" i="1" s="1"/>
  <c r="O146" i="1"/>
  <c r="Q146" i="1" s="1"/>
  <c r="O147" i="1"/>
  <c r="Q147" i="1" s="1"/>
  <c r="O148" i="1"/>
  <c r="Q148" i="1" s="1"/>
  <c r="O149" i="1"/>
  <c r="Q149" i="1" s="1"/>
  <c r="O150" i="1"/>
  <c r="Q150" i="1" s="1"/>
  <c r="O151" i="1"/>
  <c r="Q151" i="1" s="1"/>
  <c r="O152" i="1"/>
  <c r="Q152" i="1" s="1"/>
  <c r="O153" i="1"/>
  <c r="Q153" i="1" s="1"/>
  <c r="O154" i="1"/>
  <c r="Q154" i="1" s="1"/>
  <c r="O155" i="1"/>
  <c r="Q155" i="1" s="1"/>
  <c r="O156" i="1"/>
  <c r="Q156" i="1" s="1"/>
  <c r="O157" i="1"/>
  <c r="Q157" i="1" s="1"/>
  <c r="O158" i="1"/>
  <c r="Q158" i="1" s="1"/>
  <c r="O159" i="1"/>
  <c r="Q159" i="1" s="1"/>
  <c r="O160" i="1"/>
  <c r="Q160" i="1" s="1"/>
  <c r="O161" i="1"/>
  <c r="Q161" i="1" s="1"/>
  <c r="O162" i="1"/>
  <c r="Q162" i="1" s="1"/>
  <c r="O163" i="1"/>
  <c r="Q163" i="1" s="1"/>
  <c r="O164" i="1"/>
  <c r="Q164" i="1" s="1"/>
  <c r="O165" i="1"/>
  <c r="Q165" i="1" s="1"/>
  <c r="O166" i="1"/>
  <c r="Q166" i="1" s="1"/>
  <c r="O167" i="1"/>
  <c r="Q167" i="1" s="1"/>
  <c r="O168" i="1"/>
  <c r="Q168" i="1" s="1"/>
  <c r="O169" i="1"/>
  <c r="Q169" i="1" s="1"/>
  <c r="O170" i="1"/>
  <c r="Q170" i="1" s="1"/>
  <c r="O171" i="1"/>
  <c r="Q171" i="1" s="1"/>
  <c r="O172" i="1"/>
  <c r="Q172" i="1" s="1"/>
  <c r="O173" i="1"/>
  <c r="Q173" i="1" s="1"/>
  <c r="O174" i="1"/>
  <c r="Q174" i="1" s="1"/>
  <c r="O175" i="1"/>
  <c r="Q175" i="1" s="1"/>
  <c r="O176" i="1"/>
  <c r="Q176" i="1" s="1"/>
  <c r="O177" i="1"/>
  <c r="Q177" i="1" s="1"/>
  <c r="O178" i="1"/>
  <c r="Q178" i="1" s="1"/>
  <c r="O179" i="1"/>
  <c r="Q179" i="1" s="1"/>
  <c r="O180" i="1"/>
  <c r="Q180" i="1" s="1"/>
  <c r="O181" i="1"/>
  <c r="Q181" i="1" s="1"/>
  <c r="O182" i="1"/>
  <c r="Q182" i="1" s="1"/>
  <c r="O183" i="1"/>
  <c r="Q183" i="1" s="1"/>
  <c r="O184" i="1"/>
  <c r="Q184" i="1" s="1"/>
  <c r="O185" i="1"/>
  <c r="Q185" i="1" s="1"/>
  <c r="O186" i="1"/>
  <c r="Q186" i="1" s="1"/>
  <c r="O187" i="1"/>
  <c r="Q187" i="1" s="1"/>
  <c r="O188" i="1"/>
  <c r="Q188" i="1" s="1"/>
  <c r="O189" i="1"/>
  <c r="Q189" i="1" s="1"/>
  <c r="O190" i="1"/>
  <c r="Q190" i="1" s="1"/>
  <c r="O191" i="1"/>
  <c r="Q191" i="1" s="1"/>
  <c r="O192" i="1"/>
  <c r="Q192" i="1" s="1"/>
  <c r="O193" i="1"/>
  <c r="Q193" i="1" s="1"/>
  <c r="O194" i="1"/>
  <c r="Q194" i="1" s="1"/>
  <c r="O195" i="1"/>
  <c r="Q195" i="1" s="1"/>
  <c r="O196" i="1"/>
  <c r="Q196" i="1" s="1"/>
  <c r="O197" i="1"/>
  <c r="Q197" i="1" s="1"/>
  <c r="O198" i="1"/>
  <c r="Q198" i="1" s="1"/>
  <c r="O199" i="1"/>
  <c r="Q199" i="1" s="1"/>
  <c r="O200" i="1"/>
  <c r="Q200" i="1" s="1"/>
  <c r="O201" i="1"/>
  <c r="Q201" i="1" s="1"/>
  <c r="O202" i="1"/>
  <c r="Q202" i="1" s="1"/>
  <c r="O203" i="1"/>
  <c r="Q203" i="1" s="1"/>
  <c r="O204" i="1"/>
  <c r="Q204" i="1" s="1"/>
  <c r="O205" i="1"/>
  <c r="Q205" i="1" s="1"/>
  <c r="O206" i="1"/>
  <c r="Q206" i="1" s="1"/>
  <c r="O207" i="1"/>
  <c r="Q207" i="1" s="1"/>
  <c r="O208" i="1"/>
  <c r="Q208" i="1" s="1"/>
  <c r="O209" i="1"/>
  <c r="Q209" i="1" s="1"/>
  <c r="O210" i="1"/>
  <c r="Q210" i="1" s="1"/>
  <c r="O211" i="1"/>
  <c r="Q211" i="1" s="1"/>
  <c r="O212" i="1"/>
  <c r="Q212" i="1" s="1"/>
  <c r="O213" i="1"/>
  <c r="Q213" i="1" s="1"/>
  <c r="O214" i="1"/>
  <c r="Q214" i="1" s="1"/>
  <c r="O215" i="1"/>
  <c r="Q215" i="1" s="1"/>
  <c r="O216" i="1"/>
  <c r="Q216" i="1" s="1"/>
  <c r="O217" i="1"/>
  <c r="Q217" i="1" s="1"/>
  <c r="O218" i="1"/>
  <c r="Q218" i="1" s="1"/>
  <c r="O219" i="1"/>
  <c r="Q219" i="1" s="1"/>
  <c r="O220" i="1"/>
  <c r="Q220" i="1" s="1"/>
  <c r="O221" i="1"/>
  <c r="Q221" i="1" s="1"/>
  <c r="O222" i="1"/>
  <c r="Q222" i="1" s="1"/>
  <c r="O223" i="1"/>
  <c r="Q223" i="1" s="1"/>
  <c r="O224" i="1"/>
  <c r="Q224" i="1" s="1"/>
  <c r="O225" i="1"/>
  <c r="Q225" i="1" s="1"/>
  <c r="O226" i="1"/>
  <c r="Q226" i="1" s="1"/>
  <c r="O227" i="1"/>
  <c r="Q227" i="1" s="1"/>
  <c r="O228" i="1"/>
  <c r="Q228" i="1" s="1"/>
  <c r="O229" i="1"/>
  <c r="Q229" i="1" s="1"/>
  <c r="O230" i="1"/>
  <c r="Q230" i="1" s="1"/>
  <c r="O231" i="1"/>
  <c r="Q231" i="1" s="1"/>
  <c r="O232" i="1"/>
  <c r="Q232" i="1" s="1"/>
  <c r="O233" i="1"/>
  <c r="Q233" i="1" s="1"/>
  <c r="O234" i="1"/>
  <c r="Q234" i="1" s="1"/>
  <c r="O235" i="1"/>
  <c r="Q235" i="1" s="1"/>
  <c r="O236" i="1"/>
  <c r="Q236" i="1" s="1"/>
  <c r="O237" i="1"/>
  <c r="Q237" i="1" s="1"/>
  <c r="O238" i="1"/>
  <c r="Q238" i="1" s="1"/>
  <c r="O239" i="1"/>
  <c r="Q239" i="1" s="1"/>
  <c r="O240" i="1"/>
  <c r="Q240" i="1" s="1"/>
  <c r="O241" i="1"/>
  <c r="Q241" i="1" s="1"/>
  <c r="O242" i="1"/>
  <c r="Q242" i="1" s="1"/>
  <c r="O243" i="1"/>
  <c r="Q243" i="1" s="1"/>
  <c r="O244" i="1"/>
  <c r="Q244" i="1" s="1"/>
  <c r="O245" i="1"/>
  <c r="Q245" i="1" s="1"/>
  <c r="O246" i="1"/>
  <c r="Q246" i="1" s="1"/>
  <c r="O247" i="1"/>
  <c r="Q247" i="1" s="1"/>
  <c r="O248" i="1"/>
  <c r="Q248" i="1" s="1"/>
  <c r="O249" i="1"/>
  <c r="Q249" i="1" s="1"/>
  <c r="O250" i="1"/>
  <c r="Q250" i="1" s="1"/>
  <c r="O251" i="1"/>
  <c r="Q251" i="1" s="1"/>
  <c r="O252" i="1"/>
  <c r="Q252" i="1" s="1"/>
  <c r="O253" i="1"/>
  <c r="Q253" i="1" s="1"/>
  <c r="O254" i="1"/>
  <c r="Q254" i="1" s="1"/>
  <c r="O255" i="1"/>
  <c r="Q255" i="1" s="1"/>
  <c r="O256" i="1"/>
  <c r="Q256" i="1" s="1"/>
  <c r="O257" i="1"/>
  <c r="Q257" i="1" s="1"/>
  <c r="O258" i="1"/>
  <c r="Q258" i="1" s="1"/>
  <c r="O259" i="1"/>
  <c r="Q259" i="1" s="1"/>
  <c r="O260" i="1"/>
  <c r="Q260" i="1" s="1"/>
  <c r="O261" i="1"/>
  <c r="Q261" i="1" s="1"/>
  <c r="O262" i="1"/>
  <c r="Q262" i="1" s="1"/>
  <c r="O263" i="1"/>
  <c r="Q263" i="1" s="1"/>
  <c r="O264" i="1"/>
  <c r="Q264" i="1" s="1"/>
  <c r="O265" i="1"/>
  <c r="Q265" i="1" s="1"/>
  <c r="O266" i="1"/>
  <c r="Q266" i="1" s="1"/>
  <c r="O267" i="1"/>
  <c r="Q267" i="1" s="1"/>
  <c r="O268" i="1"/>
  <c r="Q268" i="1" s="1"/>
  <c r="O269" i="1"/>
  <c r="Q269" i="1" s="1"/>
  <c r="O270" i="1"/>
  <c r="Q270" i="1" s="1"/>
  <c r="O271" i="1"/>
  <c r="Q271" i="1" s="1"/>
  <c r="O272" i="1"/>
  <c r="Q272" i="1" s="1"/>
  <c r="O273" i="1"/>
  <c r="Q273" i="1" s="1"/>
  <c r="O274" i="1"/>
  <c r="Q274" i="1" s="1"/>
  <c r="O275" i="1"/>
  <c r="Q275" i="1" s="1"/>
  <c r="O276" i="1"/>
  <c r="Q276" i="1" s="1"/>
  <c r="O277" i="1"/>
  <c r="Q277" i="1" s="1"/>
  <c r="O278" i="1"/>
  <c r="Q278" i="1" s="1"/>
  <c r="O16" i="1" l="1"/>
  <c r="Q16" i="1" s="1"/>
  <c r="CU14" i="1"/>
  <c r="O17" i="1"/>
  <c r="Q17" i="1" s="1"/>
  <c r="CV14" i="1"/>
  <c r="CW14" i="1"/>
  <c r="I16" i="1" l="1"/>
  <c r="CU25" i="1"/>
  <c r="CT38" i="1"/>
  <c r="CT37" i="1"/>
  <c r="CT36" i="1"/>
  <c r="CT35" i="1"/>
  <c r="CT34" i="1"/>
  <c r="CT33" i="1"/>
  <c r="CT32" i="1"/>
  <c r="CT31" i="1"/>
  <c r="CT30" i="1"/>
  <c r="CT29" i="1"/>
  <c r="CT28" i="1"/>
  <c r="CT27" i="1"/>
  <c r="CT26" i="1"/>
  <c r="CT25" i="1"/>
  <c r="CT24" i="1"/>
  <c r="CT23" i="1"/>
  <c r="CT22" i="1"/>
  <c r="CT21" i="1"/>
  <c r="CT20" i="1"/>
  <c r="CT19" i="1"/>
  <c r="CT18" i="1"/>
  <c r="CT17" i="1"/>
  <c r="CT16" i="1"/>
  <c r="CU26" i="1"/>
  <c r="CU24" i="1"/>
  <c r="CU23" i="1"/>
  <c r="CU22" i="1"/>
  <c r="CU21" i="1"/>
  <c r="CU20" i="1"/>
  <c r="CU19" i="1"/>
  <c r="CU18" i="1"/>
  <c r="CU17" i="1"/>
  <c r="CU16" i="1"/>
  <c r="CV18" i="1"/>
  <c r="CV23" i="1"/>
  <c r="CV22" i="1"/>
  <c r="CV21" i="1"/>
  <c r="CV20" i="1"/>
  <c r="CV19" i="1"/>
  <c r="CV17" i="1"/>
  <c r="CV16" i="1"/>
  <c r="Z16" i="1" l="1"/>
  <c r="M14" i="1" l="1"/>
  <c r="Z78" i="1" l="1"/>
  <c r="AG77" i="1"/>
  <c r="Z77" i="1" l="1"/>
  <c r="AC16" i="1"/>
  <c r="AK13" i="1"/>
  <c r="AL13" i="1"/>
  <c r="AM13" i="1"/>
  <c r="AN13" i="1"/>
  <c r="AO13" i="1"/>
  <c r="AP13" i="1"/>
  <c r="AQ13" i="1"/>
  <c r="AR13" i="1"/>
  <c r="AS13" i="1"/>
  <c r="AT13" i="1"/>
  <c r="AU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AV13" i="1"/>
  <c r="AG48" i="1" l="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AJ18" i="1" l="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17" i="1"/>
  <c r="AJ16" i="1"/>
  <c r="P14" i="1" l="1"/>
  <c r="K14" i="1"/>
  <c r="N14" i="1" l="1"/>
  <c r="Q14" i="1" l="1"/>
  <c r="O14" i="1"/>
</calcChain>
</file>

<file path=xl/sharedStrings.xml><?xml version="1.0" encoding="utf-8"?>
<sst xmlns="http://schemas.openxmlformats.org/spreadsheetml/2006/main" count="592" uniqueCount="250">
  <si>
    <t>lfd_Nummer</t>
  </si>
  <si>
    <t>Rechnungsaussteller</t>
  </si>
  <si>
    <t>Rechnungsnummer</t>
  </si>
  <si>
    <t>Bezug</t>
  </si>
  <si>
    <t>Auftragsdatum</t>
  </si>
  <si>
    <t>Rechnungsdatum</t>
  </si>
  <si>
    <t>gezahlt_am</t>
  </si>
  <si>
    <t>Mehrwertsteuer</t>
  </si>
  <si>
    <t>davon_foerderfaehig_lt_Antragsteller</t>
  </si>
  <si>
    <t>gezahlt_durch</t>
  </si>
  <si>
    <t>Inhalt</t>
  </si>
  <si>
    <t>Datentyp</t>
  </si>
  <si>
    <t>Wertebereich</t>
  </si>
  <si>
    <t xml:space="preserve">Format tt.mm.jjjj </t>
  </si>
  <si>
    <t>Format 1.234,10</t>
  </si>
  <si>
    <t xml:space="preserve">Alphanumerisch </t>
  </si>
  <si>
    <t>Datum numerisch</t>
  </si>
  <si>
    <t>Numerisch (Geldbetrag)</t>
  </si>
  <si>
    <t>Rechnungs-
datum</t>
  </si>
  <si>
    <t>Nettobetrag</t>
  </si>
  <si>
    <t>Bruttobetrag</t>
  </si>
  <si>
    <t>Rechnungsblatt</t>
  </si>
  <si>
    <t>Sonstige
nicht ff.
Nettoausgaben
€</t>
  </si>
  <si>
    <t>Spaltenbezeichnung</t>
  </si>
  <si>
    <t>Lfd. Nr.</t>
  </si>
  <si>
    <t>Gezahlt 
am</t>
  </si>
  <si>
    <t>Gezahlt am</t>
  </si>
  <si>
    <t>Max. 255 Zeichen</t>
  </si>
  <si>
    <t>Antragstellende/r</t>
  </si>
  <si>
    <t xml:space="preserve">Bewilligung vom: </t>
  </si>
  <si>
    <t>Rechnungsposition</t>
  </si>
  <si>
    <t>Skonti_Rabatte</t>
  </si>
  <si>
    <t xml:space="preserve">Kurzbezeichnung: </t>
  </si>
  <si>
    <t xml:space="preserve">
Umsatz-
steuer
€</t>
  </si>
  <si>
    <t xml:space="preserve">
Netto-
betrag
€</t>
  </si>
  <si>
    <t>Unternehmensnr. (UD):</t>
  </si>
  <si>
    <t xml:space="preserve">VZMB vom: </t>
  </si>
  <si>
    <t>Bemerkungen</t>
  </si>
  <si>
    <t>Kostengruppe</t>
  </si>
  <si>
    <t>Spaltenüberschrift</t>
  </si>
  <si>
    <t>x</t>
  </si>
  <si>
    <t>Exportieren</t>
  </si>
  <si>
    <t>Basisbelegliste</t>
  </si>
  <si>
    <t>profil c/s Feldname</t>
  </si>
  <si>
    <t>Rechnungs-
nummer</t>
  </si>
  <si>
    <t>Profil-Zeilennummer</t>
  </si>
  <si>
    <t>Mit der Unterschrift der Belegliste wird auch die Übereinstimmung des Rechnungsblattes dieser Excel-Datei mit der bei der Bewilligungsbehörde vorzulegenden Papierbelegliste erklärt.</t>
  </si>
  <si>
    <t>Alle Beträge (mit Ausnahme des Umsatzsteuersatzes) sind kaufmännisch auf zwei Nachkommastellen gerundet anzugeben. Ab ,005 wird aufgerundet. Z.B.: 6,445 €, gerundet auf 6,45 €.</t>
  </si>
  <si>
    <t>Zahlbetrag lt. Zahlungs-
nachweis
€</t>
  </si>
  <si>
    <t>Förderfähige Nettoausgaben lt. Antragsteller 
€</t>
  </si>
  <si>
    <t>Rechnungs-
aussteller</t>
  </si>
  <si>
    <t>Nummerisch</t>
  </si>
  <si>
    <t>Firma und/oder Name des/der Rechnungsausstellenden</t>
  </si>
  <si>
    <r>
      <t xml:space="preserve">Rechnungsnummer des/der Rechnungsausstellenden
</t>
    </r>
    <r>
      <rPr>
        <i/>
        <u/>
        <sz val="10"/>
        <color theme="1"/>
        <rFont val="Calibri"/>
        <family val="2"/>
        <scheme val="minor"/>
      </rPr>
      <t xml:space="preserve">Hinweis: 
</t>
    </r>
    <r>
      <rPr>
        <i/>
        <sz val="10"/>
        <color theme="1"/>
        <rFont val="Calibri"/>
        <family val="2"/>
        <scheme val="minor"/>
      </rPr>
      <t xml:space="preserve">Die Rechnungsnummer wird beim Export in eine CSV-Datei als Exponentialzahl (E+123) dargestellt, wenn die Rechnungsnummer &gt; 12 Zeichen ist. </t>
    </r>
    <r>
      <rPr>
        <b/>
        <i/>
        <u/>
        <sz val="10"/>
        <color theme="1"/>
        <rFont val="Calibri"/>
        <family val="2"/>
        <scheme val="minor"/>
      </rPr>
      <t>Eine händische Korrektur ist notwendig!</t>
    </r>
    <r>
      <rPr>
        <sz val="10"/>
        <color theme="1"/>
        <rFont val="Calibri"/>
        <family val="2"/>
        <scheme val="minor"/>
      </rPr>
      <t xml:space="preserve"> </t>
    </r>
    <r>
      <rPr>
        <i/>
        <sz val="10"/>
        <color theme="1"/>
        <rFont val="Calibri"/>
        <family val="2"/>
        <scheme val="minor"/>
      </rPr>
      <t>Bei einer Rechnungsnummer mit Buchstaben + Zahlen gibt es dieses Problem nicht.</t>
    </r>
  </si>
  <si>
    <r>
      <t xml:space="preserve">Datum der ausgestellten Rechnung
</t>
    </r>
    <r>
      <rPr>
        <i/>
        <u/>
        <sz val="10"/>
        <color indexed="8"/>
        <rFont val="Calibri"/>
        <family val="2"/>
      </rPr>
      <t/>
    </r>
  </si>
  <si>
    <t>Erschließung</t>
  </si>
  <si>
    <t>Unterschrift:</t>
  </si>
  <si>
    <t>Summenzeile (wird automatisch befüllt)</t>
  </si>
  <si>
    <t>Drop-Down</t>
  </si>
  <si>
    <t>Zahlungsdatum der Rechnung aus dem Zahlungsnachweis</t>
  </si>
  <si>
    <r>
      <t xml:space="preserve">Bruttobetrag laut Rechnungsbeleg. Bei Aufteilung des Rechnungsbetrages der jeweils anteilige Bruttorechnungsbetrag (Teilbruttorechnungsbetrag). Die Teilbruttorechnungsbeträge dürfen in ihrer Gesamtheit nie höher sein als der Bruttorechnungsbetrag. </t>
    </r>
    <r>
      <rPr>
        <b/>
        <sz val="11"/>
        <rFont val="Calibri"/>
        <family val="2"/>
        <scheme val="minor"/>
      </rPr>
      <t xml:space="preserve">Auf </t>
    </r>
    <r>
      <rPr>
        <b/>
        <u/>
        <sz val="11"/>
        <rFont val="Calibri"/>
        <family val="2"/>
        <scheme val="minor"/>
      </rPr>
      <t>Centabweichungen</t>
    </r>
    <r>
      <rPr>
        <b/>
        <sz val="11"/>
        <rFont val="Calibri"/>
        <family val="2"/>
        <scheme val="minor"/>
      </rPr>
      <t>, auch in den Spalten Nettobetrag und ff. Ausgaben lt. Antragsteller ist besonders zu achten.</t>
    </r>
    <r>
      <rPr>
        <sz val="11"/>
        <rFont val="Calibri"/>
        <family val="2"/>
        <scheme val="minor"/>
      </rPr>
      <t xml:space="preserve">
</t>
    </r>
    <r>
      <rPr>
        <i/>
        <u/>
        <sz val="10"/>
        <rFont val="Calibri"/>
        <family val="2"/>
        <scheme val="minor"/>
      </rPr>
      <t>Hinweis:</t>
    </r>
    <r>
      <rPr>
        <i/>
        <sz val="10"/>
        <rFont val="Calibri"/>
        <family val="2"/>
        <scheme val="minor"/>
      </rPr>
      <t xml:space="preserve">
Bei der Aufteilung eines Rechnungsbelegs ist der Bruttorechnungsbetrag anteilig anzugeben. Je anteiligem Bruttorechnungsbetrag muss eine eigene Zeile mit eindeutiger lfd. Nr. genutzt werden. Die Summe der anteiligen Bruttorechnungsbeträge muss dem Bruttobetrag der Rechnung entsprechen. Eine Aufteilung des Bruttorechnungsbetrags muss zusätzlich auf der Rechnung oder einem Beiblatt zur Rechnung nachvollziehbar  für jeden Rechnungsteilbetrag auch die lfd.-Nr. des Rechnungsteilbetrages dokumentiert werden. Grund für die Aufteilung einer Rechnung kann z.B. ein (Sicherheits-) Einbehalt sein.</t>
    </r>
  </si>
  <si>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vom Antragsteller beim Bezahlen der Rechnung aber nicht in Anspruch genommen wurden.</t>
    </r>
  </si>
  <si>
    <r>
      <t xml:space="preserve">Format 1.234,10
</t>
    </r>
    <r>
      <rPr>
        <sz val="8"/>
        <rFont val="Calibri"/>
        <family val="2"/>
        <scheme val="minor"/>
      </rPr>
      <t>(abgerundet auf 2 Nachkommastellen)</t>
    </r>
  </si>
  <si>
    <t>VZMB vom</t>
  </si>
  <si>
    <t>Bewilligung vom</t>
  </si>
  <si>
    <r>
      <t xml:space="preserve">Hier ist das Datum des Bewilligungsbescheides, </t>
    </r>
    <r>
      <rPr>
        <u/>
        <sz val="11"/>
        <rFont val="Calibri"/>
        <family val="2"/>
        <scheme val="minor"/>
      </rPr>
      <t xml:space="preserve">nicht </t>
    </r>
    <r>
      <rPr>
        <sz val="11"/>
        <rFont val="Calibri"/>
        <family val="2"/>
        <scheme val="minor"/>
      </rPr>
      <t>das Datum des Bescheides über den vorzeitigen Maßnahmenbeginn einzutragen.</t>
    </r>
  </si>
  <si>
    <r>
      <t xml:space="preserve">Laufende Nummer des jeweiligen Rechnungsbelegs in der Belegliste. Bei Aufteilung des Rechnungsbetrages hat ein Rechnungsbeleg mehrere laufende Nummern, die mit den zugehörigen Beträgen auf dem Rechnungsbeleg zu vermerken sind. </t>
    </r>
    <r>
      <rPr>
        <b/>
        <sz val="11"/>
        <rFont val="Calibri"/>
        <family val="2"/>
        <scheme val="minor"/>
      </rPr>
      <t>Die laufenden Nummern werden fortlaufend über alle Zahlungsanträge eines Vorhabens durch den Antragsteller vergeben.</t>
    </r>
    <r>
      <rPr>
        <sz val="11"/>
        <rFont val="Calibri"/>
        <family val="2"/>
        <scheme val="minor"/>
      </rPr>
      <t xml:space="preserve">
</t>
    </r>
    <r>
      <rPr>
        <i/>
        <u/>
        <sz val="10"/>
        <rFont val="Calibri"/>
        <family val="2"/>
        <scheme val="minor"/>
      </rPr>
      <t xml:space="preserve">Hinweis: </t>
    </r>
    <r>
      <rPr>
        <i/>
        <sz val="10"/>
        <rFont val="Calibri"/>
        <family val="2"/>
        <scheme val="minor"/>
      </rPr>
      <t xml:space="preserve">
Jede Nummer darf nur einmal vorkommen und eine Vergabe von Unternummern oder die Erweiterung durch Buchstaben ist nicht möglich.
Es ist zwingend eine laufende Nummer einzutragen, damit die Zeile in die CSV-Datei exportiert wird.</t>
    </r>
  </si>
  <si>
    <r>
      <t xml:space="preserve">Bruttobetrag, der laut Zahlungsnachweis (z.B. Avis) bezahlt wurde.
</t>
    </r>
    <r>
      <rPr>
        <i/>
        <u/>
        <sz val="10"/>
        <rFont val="Calibri"/>
        <family val="2"/>
        <scheme val="minor"/>
      </rPr>
      <t>Hinweis:</t>
    </r>
    <r>
      <rPr>
        <i/>
        <sz val="10"/>
        <rFont val="Calibri"/>
        <family val="2"/>
        <scheme val="minor"/>
      </rPr>
      <t xml:space="preserve">
Zahlungsnachweis: Z.B. Kontoauszug. Der tatsächlich gezahlte Bruttozahlbetrag kann vom theoretischen Bruttozahlbetrag bzw. vom Bruttorechnungsbetrag abweichen! Im Falle der Aufteilung einer Rechnung, wird jeweils der volle Zahlbetrag angegebe. Der Zahlbetrag lt. Zahlungsnachweis erleichtert die Identifikation des zugehörigen Zahlungsnachweises und </t>
    </r>
    <r>
      <rPr>
        <b/>
        <i/>
        <sz val="10"/>
        <rFont val="Calibri"/>
        <family val="2"/>
        <scheme val="minor"/>
      </rPr>
      <t>darf deshalb nicht aufgeteilt/anteilig angegeben werden</t>
    </r>
    <r>
      <rPr>
        <i/>
        <sz val="10"/>
        <rFont val="Calibri"/>
        <family val="2"/>
        <scheme val="minor"/>
      </rPr>
      <t>.</t>
    </r>
  </si>
  <si>
    <t>Hier ist das Datum des "Vorzeitigen Maßnahmen Beginn (VZMB)" einzutragen, wenn dieser erteilt wurde.</t>
  </si>
  <si>
    <t>Bruttorechnungsbetrag €</t>
  </si>
  <si>
    <t>Gewährte Skonti/ Rabatte 
(vom Brutto) €</t>
  </si>
  <si>
    <t>Sonstige nicht ff. 
Nettoausgaben €</t>
  </si>
  <si>
    <t>Rechnungsblatt Kopfzeilen</t>
  </si>
  <si>
    <r>
      <t xml:space="preserve">Zahlbetrag lt. 
Zahlungsnachweis €
</t>
    </r>
    <r>
      <rPr>
        <i/>
        <sz val="10"/>
        <rFont val="Calibri"/>
        <family val="2"/>
        <scheme val="minor"/>
      </rPr>
      <t>(Bruttozahlbetrag)</t>
    </r>
  </si>
  <si>
    <r>
      <t>Nettobetrag, bei Aufteilung des Rechnungsbelegs der anteilige Nettobetrag.</t>
    </r>
    <r>
      <rPr>
        <i/>
        <u/>
        <sz val="10"/>
        <rFont val="Calibri"/>
        <family val="2"/>
        <scheme val="minor"/>
      </rPr>
      <t/>
    </r>
  </si>
  <si>
    <t>Bemerkungen an die Bewilligungsbehörde</t>
  </si>
  <si>
    <r>
      <t xml:space="preserve">Förderfähiger Nettoanteil der Rechnung. Bei Aufteilung des Rechnungsbetrages der anteilige Nettobetrag der Rechnung.
</t>
    </r>
    <r>
      <rPr>
        <i/>
        <u/>
        <sz val="10"/>
        <rFont val="Calibri"/>
        <family val="2"/>
        <scheme val="minor"/>
      </rPr>
      <t>Hinweis:</t>
    </r>
    <r>
      <rPr>
        <i/>
        <sz val="10"/>
        <rFont val="Calibri"/>
        <family val="2"/>
        <scheme val="minor"/>
      </rPr>
      <t xml:space="preserve">
Die vom Antragsteller beantragten förderfähigen Ausgaben sind Grundlage des Zahlungsantrags. 
Der Antragsteller ist für die im Zahlungsantrag gemachten Angaben verantwortlich.</t>
    </r>
  </si>
  <si>
    <t>Datum:</t>
  </si>
  <si>
    <r>
      <t>Umsatzsteuerbetrag, der im Bruttozahlbetrag, ggf. bei Aufteilung des Rechungsbelegs im anteiligen Bruttozahlbetrag enthalten ist. Werden Skonti und Rabatte abgezogen, wird der theoretische Bruttozahlbetrag herangezogen.</t>
    </r>
    <r>
      <rPr>
        <i/>
        <sz val="10"/>
        <rFont val="Calibri"/>
        <family val="2"/>
        <scheme val="minor"/>
      </rPr>
      <t xml:space="preserve">
</t>
    </r>
  </si>
  <si>
    <t>Summenzeile</t>
  </si>
  <si>
    <t>Format ∑ 1.234,10</t>
  </si>
  <si>
    <t>Kostenart</t>
  </si>
  <si>
    <t>baul. Investitionen - Stall</t>
  </si>
  <si>
    <t>baul. Investitionen - Sonstige</t>
  </si>
  <si>
    <t>Investitionen - Technik</t>
  </si>
  <si>
    <t>Investitionen - Dienstleistungen</t>
  </si>
  <si>
    <t>Nicht förderfähige Ausgaben</t>
  </si>
  <si>
    <t>Milchkuhstall</t>
  </si>
  <si>
    <t>Jungviehstall</t>
  </si>
  <si>
    <t>Pferdestall</t>
  </si>
  <si>
    <t>Schaf-, Ziegenstall</t>
  </si>
  <si>
    <t>Zuchtsauenstall</t>
  </si>
  <si>
    <t>Aufzuchtferkelstall</t>
  </si>
  <si>
    <t>Mastschweinestall</t>
  </si>
  <si>
    <t>Legehennenstall</t>
  </si>
  <si>
    <t>Mastgeflügelstall</t>
  </si>
  <si>
    <t>Sonstige Ställe</t>
  </si>
  <si>
    <t>Futtersilos</t>
  </si>
  <si>
    <t>Heu-, Einstreulager</t>
  </si>
  <si>
    <t>Lagerhalle für Futtermittel</t>
  </si>
  <si>
    <t>Lagerraum Obst, Gemüse</t>
  </si>
  <si>
    <t>Verarbeitungs-, Verkaufsräume</t>
  </si>
  <si>
    <t>Gewächshaus</t>
  </si>
  <si>
    <t>Bauliche Anlagen Bewässerung</t>
  </si>
  <si>
    <t>Hagelnetze</t>
  </si>
  <si>
    <t>Sonstige bauliche Anlagen</t>
  </si>
  <si>
    <t>Dauerkulturen Pflanzen</t>
  </si>
  <si>
    <t>Dauerkulturen (Gerüste, …)</t>
  </si>
  <si>
    <t>Maschinen, Anlagen Bewässerung</t>
  </si>
  <si>
    <t>Maschinen, Anlagen Energieeinsparung</t>
  </si>
  <si>
    <t>Maschinen der Innen-, Außenwirtschaft</t>
  </si>
  <si>
    <t>Maschinen Dung</t>
  </si>
  <si>
    <t>Maschinen Pflanzenschutz</t>
  </si>
  <si>
    <t>Mechanische Unkrautbekämpfung</t>
  </si>
  <si>
    <t>Frostschutzberegnung</t>
  </si>
  <si>
    <t>Baunebenkosten</t>
  </si>
  <si>
    <t>Patentrechte, Lizenzen</t>
  </si>
  <si>
    <t>Betreuer</t>
  </si>
  <si>
    <t>Sonstige Dienstleistungen</t>
  </si>
  <si>
    <t>Landkauf</t>
  </si>
  <si>
    <t>Gebäudekauf</t>
  </si>
  <si>
    <t>Wohnhaus</t>
  </si>
  <si>
    <t>Tieraufstockung</t>
  </si>
  <si>
    <t>Rechte, ZA</t>
  </si>
  <si>
    <t>Umlaufvermögen</t>
  </si>
  <si>
    <t>Ablösung von Verbindlichkeiten</t>
  </si>
  <si>
    <t>Finanzierungskosten</t>
  </si>
  <si>
    <t>Basisförderung</t>
  </si>
  <si>
    <t>Premium 30</t>
  </si>
  <si>
    <t>Premium 40</t>
  </si>
  <si>
    <t>Nicht Förderfähig</t>
  </si>
  <si>
    <t>Fördergegenstand (Zuschussart)</t>
  </si>
  <si>
    <t xml:space="preserve">   (Schluss-) Zahlungsantrag vom: </t>
  </si>
  <si>
    <t>Teilvorhaben_Nr</t>
  </si>
  <si>
    <t>Brutto-
rechnungs-
betrag
€</t>
  </si>
  <si>
    <t>Teilvorhaben-Nummer (Zuschuss-Nummer)</t>
  </si>
  <si>
    <t>Kostenarten</t>
  </si>
  <si>
    <t>AFP</t>
  </si>
  <si>
    <t>Kostengruppen</t>
  </si>
  <si>
    <t>Fördergegenstände</t>
  </si>
  <si>
    <t>TVH-Nr</t>
  </si>
  <si>
    <t>mögl. FGs</t>
  </si>
  <si>
    <t>Diversifizierung</t>
  </si>
  <si>
    <t>Belegliste</t>
  </si>
  <si>
    <t>Landw. Dienstleistung</t>
  </si>
  <si>
    <t>Hauswirtschaftl. Dienstleistung</t>
  </si>
  <si>
    <t>Gastronomie</t>
  </si>
  <si>
    <t>Tourismus</t>
  </si>
  <si>
    <t>Biomasseverarbeitung</t>
  </si>
  <si>
    <t>Pensionstierhaltung</t>
  </si>
  <si>
    <t>Nicht Anhang I Erzeugung</t>
  </si>
  <si>
    <t>Vermarktung</t>
  </si>
  <si>
    <t>Wärmegewinnung / -bereitstellung</t>
  </si>
  <si>
    <t>Maschinen / Anlagen Innenwirtschaft</t>
  </si>
  <si>
    <t xml:space="preserve">Betreuer </t>
  </si>
  <si>
    <t>Überbrückungsbedarf</t>
  </si>
  <si>
    <t>Sonstiges</t>
  </si>
  <si>
    <t>baul. Investitionen</t>
  </si>
  <si>
    <t>Investitionen Technik</t>
  </si>
  <si>
    <t>Investitionen Dienstleistungen</t>
  </si>
  <si>
    <t>Zuschuss Diversifizierung</t>
  </si>
  <si>
    <t>Auftrags-
datum</t>
  </si>
  <si>
    <t>Fördergegenstand</t>
  </si>
  <si>
    <t>Maßnahme</t>
  </si>
  <si>
    <t>Basis + Modernisierung 30</t>
  </si>
  <si>
    <t>SIUK - Einzel - Umwelt-/Klimaschutz 40</t>
  </si>
  <si>
    <t>SIUK - Einzel - Tierhaltung - Basis 30</t>
  </si>
  <si>
    <t>SIUK - Einzel - Tierhaltung - Premium 40</t>
  </si>
  <si>
    <t>SIUK - Gesamt - Milchviehstall - Premium 35</t>
  </si>
  <si>
    <t>Umstellung Anbindehaltung - Premium 40</t>
  </si>
  <si>
    <t>Dunglager flüssig</t>
  </si>
  <si>
    <t>Dunglager fest</t>
  </si>
  <si>
    <t>Bauliche Maßnahmen Energieeinsparung</t>
  </si>
  <si>
    <t>Dunglager flüssig mit Abdeckung</t>
  </si>
  <si>
    <t>Abdeckung Güllelager</t>
  </si>
  <si>
    <t>Dunglager fest mit längerer Lagerdauer</t>
  </si>
  <si>
    <t>Kot-Harn-Trennung</t>
  </si>
  <si>
    <t>Verkleinerte Güllekanäle</t>
  </si>
  <si>
    <t>Emissionsarme Stallböden</t>
  </si>
  <si>
    <t>Reinigungsplätze für Pflanzenschutzgeräte</t>
  </si>
  <si>
    <t>Biobett-System</t>
  </si>
  <si>
    <t>Abluftreinigungsanlagen</t>
  </si>
  <si>
    <t>Fütterungssysteme für nährstoffreduzierte Phasenfütterung</t>
  </si>
  <si>
    <t>Güllekühlung</t>
  </si>
  <si>
    <t>Anlagen der Innenwirtschaft</t>
  </si>
  <si>
    <t>AFP - Kostenarten für Fördergegenstände Dropdown</t>
  </si>
  <si>
    <t>Dropdown FG</t>
  </si>
  <si>
    <t>Mutterkühe, Rindermast</t>
  </si>
  <si>
    <t>Sonstige_Ställe</t>
  </si>
  <si>
    <t>Dunglager_flüssig</t>
  </si>
  <si>
    <t>Dunglager_fest</t>
  </si>
  <si>
    <t>Bauliche_Maßnahmen_Energieeinsparung</t>
  </si>
  <si>
    <t>Sonstige_bauliche_Anlagen</t>
  </si>
  <si>
    <t>Dunglager_flüssig_mit_Abdeckung</t>
  </si>
  <si>
    <t>Abdeckung_Güllelager</t>
  </si>
  <si>
    <t>Lagerhalle_für_Futtermittel</t>
  </si>
  <si>
    <t>Bauliche_Anlagen_Bewässerung</t>
  </si>
  <si>
    <t>Dauerkulturen_Pflanzen</t>
  </si>
  <si>
    <t>Dunglager_fest_mit_längerer_Lagerdauer</t>
  </si>
  <si>
    <t>Kot§Harn§Trennung</t>
  </si>
  <si>
    <t>Verkleinerte_Güllekanäle</t>
  </si>
  <si>
    <t>Emissionsarme_Stallböden</t>
  </si>
  <si>
    <t>Reinigungsplätze_für_Pflanzenschutzgeräte</t>
  </si>
  <si>
    <t>Biobett§System</t>
  </si>
  <si>
    <t>Fütterungssysteme_für_nährstoffreduzierte_Phasenfütterung</t>
  </si>
  <si>
    <t>Anlagen_der_Innenwirtschaft</t>
  </si>
  <si>
    <t>Maschinen_Dung</t>
  </si>
  <si>
    <t>Maschinen_Pflanzenschutz</t>
  </si>
  <si>
    <t>Mechanische_Unkrautbekämpfung</t>
  </si>
  <si>
    <t>Sonstige_Dienstleistungen</t>
  </si>
  <si>
    <t>Ablösung_von_Verbindlichkeiten</t>
  </si>
  <si>
    <t>Mutterkühe³_Rindermast</t>
  </si>
  <si>
    <t>Schaf§³_Ziegenstall</t>
  </si>
  <si>
    <t>Heu§³_Einstreulager</t>
  </si>
  <si>
    <t>Lagerraum_Obst³_Gemüse</t>
  </si>
  <si>
    <t>Verarbeitungs§³_Verkaufsräume</t>
  </si>
  <si>
    <t>Dauerkulturen_°Gerüste³_…²</t>
  </si>
  <si>
    <t>Maschinen_der_Innen§³_Außenwirtschaft</t>
  </si>
  <si>
    <t>Maschinen³_Anlagen_Bewässerung</t>
  </si>
  <si>
    <t>Maschinen³_Anlagen_Energieeinsparung</t>
  </si>
  <si>
    <t>Patentrechte³_Lizenzen</t>
  </si>
  <si>
    <t>Rechte³_ZA</t>
  </si>
  <si>
    <t>Gewährte
Skonti/ Rabatte
(vom Brutto)
€</t>
  </si>
  <si>
    <t>Förderverfahren:</t>
  </si>
  <si>
    <t>AFP (Agrarinvestitionsförderungsprogramm)</t>
  </si>
  <si>
    <t>DIV (Diversifizierung)</t>
  </si>
  <si>
    <t>Seite             von             Seite/n</t>
  </si>
  <si>
    <t>Erläuterungen zur Belegliste</t>
  </si>
  <si>
    <t>Hier ist das Förderverfahren AFP oder DIV auszuwählen. Erst nach der Auswahl sind die korrekten Kostenarten und Fördergegenstände (Zuschussarten) verfügbar.</t>
  </si>
  <si>
    <t>AFP
DIV</t>
  </si>
  <si>
    <r>
      <t xml:space="preserve">Die Summenzeile wird automatische befüllt.
</t>
    </r>
    <r>
      <rPr>
        <i/>
        <u/>
        <sz val="10"/>
        <rFont val="Calibri"/>
        <family val="2"/>
        <scheme val="minor"/>
      </rPr>
      <t xml:space="preserve">Hinweis: 
</t>
    </r>
    <r>
      <rPr>
        <i/>
        <sz val="10"/>
        <rFont val="Calibri"/>
        <family val="2"/>
        <scheme val="minor"/>
      </rPr>
      <t>Durch nachträglich durch den Architekten/Antragsteller vorgenommene Einbehalte und deren Ausbezahlung kann die Summenbildung verfälscht werden.
Dies gilt insbesondere für die Spalten "Sonstige nicht ff. Nettoausgaben €" und "Förderfähige Nettoausgaben lt. Antragsteller €". Hier kann ein Betrag erst als "Sonstige nicht ff. Nettoausgaben €"  eingetragen und bei späterer Auszahlung als "Förderfähige Nettoausgaben lt. Antragsteller  €" deklariert werden. Die Summenbildung der genannten Spalten ist in diesem Fall verfälscht.</t>
    </r>
  </si>
  <si>
    <t>Ganze Zahl
1 bis 999
Fortlaufende Nummer der Rechnung/des Teilbetrags der Rechnung innerhalb des Vorhabens/ Projekts</t>
  </si>
  <si>
    <t>Alle verfügbaren Kostenarten je Fördermaßnahme</t>
  </si>
  <si>
    <t>Alle verfügbaren Fördergegenstände, welche zur ausgewählten Kostenart möglich sind</t>
  </si>
  <si>
    <r>
      <t xml:space="preserve">Kostengliederung nach Kostenarten entsprechend der Kostenpositionen im InKo und der Kostenarten im Bewilligungsbescheid.
</t>
    </r>
    <r>
      <rPr>
        <i/>
        <u/>
        <sz val="10"/>
        <rFont val="Calibri"/>
        <family val="2"/>
        <scheme val="minor"/>
      </rPr>
      <t>Hinweis:</t>
    </r>
    <r>
      <rPr>
        <i/>
        <sz val="10"/>
        <rFont val="Calibri"/>
        <family val="2"/>
        <scheme val="minor"/>
      </rPr>
      <t xml:space="preserve">
Bezeichnung der Kostenarten ist aus dem Bewilligungsbescheid ersichtlich. Aus dem Drop-Down können ausschließlich die Kostenarten entsprechend der in Zeile 1 ausgweählten Fördermaßnahme ausgewählt werden.</t>
    </r>
  </si>
  <si>
    <r>
      <t xml:space="preserve">Kostengliederung nach Kostenarten entsprechend der Kostenpositionen im InKo und der Kostenarten im Bewilligungsbescheid.
</t>
    </r>
    <r>
      <rPr>
        <i/>
        <u/>
        <sz val="10"/>
        <rFont val="Calibri"/>
        <family val="2"/>
        <scheme val="minor"/>
      </rPr>
      <t>Hinweis:</t>
    </r>
    <r>
      <rPr>
        <i/>
        <sz val="10"/>
        <rFont val="Calibri"/>
        <family val="2"/>
        <scheme val="minor"/>
      </rPr>
      <t xml:space="preserve">
Bezeichnung der Fördergegenstände ist aus dem Bewilligungsbescheid ersichtlich. Aus dem Drop-Down können ausschließlich die Fördergegenstände ausgewählt werden, welche zur Kostenart möglich sind.</t>
    </r>
  </si>
  <si>
    <t>Fördergegenstand 
(Zuschussart)</t>
  </si>
  <si>
    <t>Teilvorhabennummer 
(Zuschussnummer)</t>
  </si>
  <si>
    <r>
      <t xml:space="preserve">Teilvorhabennummer zum Fördergegenstand, wie im Bewilligungsbescheid ausgewiesen.
</t>
    </r>
    <r>
      <rPr>
        <i/>
        <sz val="10"/>
        <rFont val="Calibri"/>
        <family val="2"/>
        <scheme val="minor"/>
      </rPr>
      <t>Hinweis:
Die Teilvorhabennummer wird automatisch entsprechend des ausgewählten Fördergegenstands befüllt.</t>
    </r>
  </si>
  <si>
    <t>Wird je nach Fördergegenstand automatisch vergeben</t>
  </si>
  <si>
    <t>Umsatzsteuer €</t>
  </si>
  <si>
    <t>Nettobetrag €</t>
  </si>
  <si>
    <t>Förderfähige Nettoausgaben lt. Antragsteller €</t>
  </si>
  <si>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"Gewährte Skonti/ Rabatte (vom Brutto) €" oder in Spalte "Umsatzsteuer €" erfasst </t>
    </r>
    <r>
      <rPr>
        <i/>
        <sz val="10"/>
        <rFont val="Calibri"/>
        <family val="2"/>
        <scheme val="minor"/>
      </rPr>
      <t xml:space="preserve">wurden. Z.B.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durch den Rechnungsaussteller eingeräumt wurden, vom Antragsteller beim Bezahlen der Rechnung aber nicht in Anspruch genommen wurden. 
Nettoausgaben welche grundsätzlich förderfähig sind, jedoch nicht Bestandteil des Zahlungsbetrags, müssen bei deren Auszahlung über eine eigene Zeile mit eindeutiger lfd. Nr. eingetragen werden und dürfen hier nur bei der Ausgangsrechnung, bei welcher Sie nicht ausbezahlt wurden erscheinen. Der Vorgang ist auf der Rechnung oder einem Beiblatt zur Rechnung durch den Antragsteller festzuhalten. Der Rechnungsbeleg erhält 2 lfd. Nrn.</t>
    </r>
  </si>
  <si>
    <t xml:space="preserve">• Haupteingangswert ist der Bruttorechnungsbetrag.
• Es gibt nur eine Rechenrichtung: Vom Bruttorechnungsbetrag über den Nettobetrag zu den förderfähigen Nettoausgaben (von links nach rechts).
• Der Bruttorechnungsbetrag ist der, i.d.R. mit einer Umsatzsteuer beaufschlagte, Gesamtrechnungsbetrag vor Abzug von Skonti/Rabatten. 
1) Wurden gewährte Skonti/Rabatte im ausgewiesenen Bruttorechnungsbetrag bereits berücksichtigt (z.B. bereits auf Nettobasis gewährt), ist der einzutragende Bruttorechnungsbetrag der, i.d.R. mit einer Umsatzsteuer beaufschlagte, Gesamtrechnungsbetrag nach Abzug von Skonti/Rabatten. In diesem Falle erhält das Feld "Gewährte Skonti/ Rabatte (vom Brutto)" keine Eintragung.
2) Wird ein im Bruttozahlbetrag vorerst nicht enthaltener Einbehalt nachträglich durch den Architekten/Betreuer/Antragsteller auf der Rechnung vermerkt, so ist der einzutragende Bruttorechnungsbetrag der Betrag vor Abzug des Einbehaltes und der Einbehalt muss bei "sonstige nicht ff Nettoausgaben" eingetragen werden.
3) Ist der Bruttorechnungsbetrag oder bei einer Aufteilung der anteilige, theoretische Bruttorechnungsbetrag auf der Rechnung nicht in der beschriebenen Form vorhanden, muss er errechnet und der Rechenweg samt Ergebnis auf der zugehörigen Rechnung, oder einer der Rechnung beiliegenden Anlage, dokumentiert werden.
4) Einbehalte müssen, wenn sie vom Rechnungsaussteller ausgewiesen und im Bruttozahlbetrag enthalten sind, nicht separat in der Belegliste aufgeführt werden, sie sind bereits im Bruttobetrag der Rechnung berücksichtigt. Es liegt ein reduzierter Bruttorechnungsbetrag vor. 
5) Wird ein vorausgegangener Einbehalt durch den Architekten/Betreuer/Antragsteller einer Zahlung zugeschlagen, ist dieser Betrag separat in der Belegliste darzustellen und die Zahlung auf dem ursprünglichen Rechnungsbeleg, auf welchem der Abzug stattfand, auszuweisen. Die Zahlung erhält eine eigene Beleg-Nr. in der Belegliste.
</t>
  </si>
  <si>
    <t>DIV</t>
  </si>
  <si>
    <r>
      <t xml:space="preserve">Vor der Bearbeitung der Belegliste muss in Zeile 1 das Förderverfahren (AFP oder Diversifizierung) ausgewählt werden, damit die korrekten Kostenarten und Fördergegenstände (Zuschussarten) verfügbar sind.
</t>
    </r>
    <r>
      <rPr>
        <sz val="11"/>
        <color theme="1"/>
        <rFont val="Calibri"/>
        <family val="2"/>
        <scheme val="minor"/>
      </rPr>
      <t xml:space="preserve">
• Alle Beträge (mit Ausnahme des Umsatzsteuersatzes) sind kaufmännisch auf zwei Nachkommastellen gerundet anzugeben. 
• Formelfunktionen dürfen nur dann verwendet werden, wenn ihnen eine RUNDEN-Formel vorweggestellt wird, da Excel sonst im Hintergrund weiterrechnet. 
• In den Erläuterungen grau markierte Angaben werden nach Profil c/s importiert.
• Grau markierte Spalten im Rechnungsblatt werden errechnet.
• Es darf kein Semicolon verwendet werden, da sich sonst die Spalten beim Export aufteilen.
• Für jeden Zahlungsantrag ist eine separate Belegliste einzureichen, die fortlaufende Nummerierung erstreckt sich jedoch auf das gesamte Vorhaben.</t>
    </r>
  </si>
  <si>
    <t>Stand: MLR - 18.08.2022</t>
  </si>
  <si>
    <t>Bitte auswählen: -&gt;</t>
  </si>
  <si>
    <t>Stand: MLR-14.09.2022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</si>
</sst>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 _€"/>
    <numFmt numFmtId="166" formatCode="[=300]&quot;Bauwerk - Baukonstruktion&quot;;General"/>
    <numFmt numFmtId="167" formatCode="\∑\ ##,###,##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i/>
      <u/>
      <sz val="10"/>
      <color theme="1"/>
      <name val="Calibri"/>
      <family val="2"/>
      <scheme val="minor"/>
    </font>
    <font>
      <i/>
      <sz val="10"/>
      <color theme="1"/>
      <name val="Calibri"/>
      <family val="2"/>
      <scheme val="minor"/>
    </font>
    <font>
      <b/>
      <sz val="10"/>
      <color theme="1"/>
      <name val="Arial"/>
      <family val="2"/>
    </font>
    <font>
      <sz val="11"/>
      <color theme="1"/>
      <name val="Arial"/>
      <family val="2"/>
    </font>
    <font>
      <sz val="9"/>
      <color theme="1"/>
      <name val="Arial"/>
      <family val="2"/>
    </font>
    <font>
      <b/>
      <sz val="10"/>
      <color theme="9"/>
      <name val="Arial"/>
      <family val="2"/>
    </font>
    <font>
      <b/>
      <u/>
      <sz val="10"/>
      <color theme="1"/>
      <name val="Arial"/>
      <family val="2"/>
    </font>
    <font>
      <i/>
      <u/>
      <sz val="10"/>
      <color indexed="8"/>
      <name val="Calibri"/>
      <family val="2"/>
    </font>
    <font>
      <b/>
      <i/>
      <u/>
      <sz val="10"/>
      <color theme="1"/>
      <name val="Calibri"/>
      <family val="2"/>
      <scheme val="minor"/>
    </font>
    <font>
      <sz val="10"/>
      <color theme="1"/>
      <name val="Calibri"/>
      <family val="2"/>
      <scheme val="minor"/>
    </font>
    <font>
      <b/>
      <sz val="12"/>
      <color theme="1"/>
      <name val="Courier New"/>
      <family val="3"/>
    </font>
    <font>
      <i/>
      <u/>
      <sz val="10"/>
      <name val="Calibri"/>
      <family val="2"/>
      <scheme val="minor"/>
    </font>
    <font>
      <i/>
      <sz val="10"/>
      <name val="Calibri"/>
      <family val="2"/>
      <scheme val="minor"/>
    </font>
    <font>
      <b/>
      <sz val="48"/>
      <color theme="9"/>
      <name val="Calibri"/>
      <family val="2"/>
      <scheme val="minor"/>
    </font>
    <font>
      <b/>
      <u/>
      <sz val="11"/>
      <name val="Calibri"/>
      <family val="2"/>
      <scheme val="minor"/>
    </font>
    <font>
      <sz val="10"/>
      <name val="Calibri"/>
      <family val="2"/>
      <scheme val="minor"/>
    </font>
    <font>
      <b/>
      <i/>
      <sz val="10"/>
      <name val="Calibri"/>
      <family val="2"/>
      <scheme val="minor"/>
    </font>
    <font>
      <sz val="8"/>
      <name val="Calibri"/>
      <family val="2"/>
      <scheme val="minor"/>
    </font>
    <font>
      <u/>
      <sz val="11"/>
      <name val="Calibri"/>
      <family val="2"/>
      <scheme val="minor"/>
    </font>
    <font>
      <b/>
      <sz val="20"/>
      <color theme="1"/>
      <name val="Arial"/>
      <family val="2"/>
    </font>
    <font>
      <b/>
      <sz val="18"/>
      <name val="Arial"/>
      <family val="2"/>
    </font>
    <font>
      <b/>
      <sz val="16"/>
      <color rgb="FFFF0000"/>
      <name val="Arial"/>
      <family val="2"/>
    </font>
    <font>
      <b/>
      <sz val="16"/>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theme="0" tint="-0.249977111117893"/>
        <bgColor indexed="64"/>
      </patternFill>
    </fill>
    <fill>
      <patternFill patternType="solid">
        <fgColor rgb="FFFFFF99"/>
        <bgColor indexed="64"/>
      </patternFill>
    </fill>
    <fill>
      <patternFill patternType="solid">
        <fgColor rgb="FF00B050"/>
        <bgColor indexed="64"/>
      </patternFill>
    </fill>
    <fill>
      <patternFill patternType="solid">
        <fgColor theme="0" tint="-4.9989318521683403E-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indexed="64"/>
      </right>
      <top style="medium">
        <color auto="1"/>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indexed="64"/>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medium">
        <color auto="1"/>
      </top>
      <bottom/>
      <diagonal/>
    </border>
    <border>
      <left style="medium">
        <color auto="1"/>
      </left>
      <right/>
      <top/>
      <bottom style="thin">
        <color auto="1"/>
      </bottom>
      <diagonal/>
    </border>
    <border>
      <left/>
      <right style="thin">
        <color indexed="64"/>
      </right>
      <top style="medium">
        <color auto="1"/>
      </top>
      <bottom/>
      <diagonal/>
    </border>
    <border>
      <left style="thin">
        <color indexed="64"/>
      </left>
      <right style="thin">
        <color indexed="64"/>
      </right>
      <top/>
      <bottom/>
      <diagonal/>
    </border>
    <border>
      <left/>
      <right style="thin">
        <color indexed="64"/>
      </right>
      <top/>
      <bottom/>
      <diagonal/>
    </border>
  </borders>
  <cellStyleXfs count="47">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4" fillId="0" borderId="0"/>
    <xf numFmtId="0" fontId="2" fillId="0" borderId="0"/>
    <xf numFmtId="0" fontId="2" fillId="0" borderId="0"/>
    <xf numFmtId="0" fontId="1" fillId="0" borderId="0"/>
  </cellStyleXfs>
  <cellXfs count="211">
    <xf numFmtId="0" fontId="0" fillId="0" borderId="0" xfId="0"/>
    <xf numFmtId="0" fontId="23" fillId="0" borderId="0" xfId="42" applyFont="1" applyBorder="1" applyAlignment="1" applyProtection="1">
      <alignment horizontal="right" vertical="center"/>
    </xf>
    <xf numFmtId="14" fontId="22" fillId="0" borderId="0" xfId="42" applyNumberFormat="1" applyFont="1" applyFill="1" applyBorder="1" applyAlignment="1" applyProtection="1">
      <alignment horizontal="right" vertical="center"/>
    </xf>
    <xf numFmtId="3" fontId="23" fillId="0" borderId="0" xfId="42" applyNumberFormat="1" applyFont="1" applyBorder="1" applyAlignment="1" applyProtection="1">
      <alignment horizontal="left" vertical="center"/>
    </xf>
    <xf numFmtId="14" fontId="22" fillId="0" borderId="0" xfId="42" applyNumberFormat="1" applyFont="1" applyBorder="1" applyAlignment="1" applyProtection="1">
      <alignment horizontal="center" vertical="center"/>
    </xf>
    <xf numFmtId="3" fontId="22" fillId="0" borderId="0" xfId="42" applyNumberFormat="1" applyFont="1" applyBorder="1" applyAlignment="1" applyProtection="1">
      <alignment horizontal="center" vertical="center"/>
    </xf>
    <xf numFmtId="164" fontId="22" fillId="0" borderId="0" xfId="42" applyNumberFormat="1" applyFont="1" applyBorder="1" applyAlignment="1" applyProtection="1">
      <alignment horizontal="center" vertical="center"/>
    </xf>
    <xf numFmtId="4" fontId="22" fillId="0" borderId="0" xfId="42" applyNumberFormat="1" applyFont="1" applyFill="1" applyBorder="1" applyAlignment="1" applyProtection="1">
      <alignment horizontal="center" vertical="center"/>
    </xf>
    <xf numFmtId="4" fontId="22" fillId="0" borderId="0" xfId="42" applyNumberFormat="1" applyFont="1" applyBorder="1" applyAlignment="1" applyProtection="1">
      <alignment horizontal="center" vertical="center"/>
    </xf>
    <xf numFmtId="0" fontId="0" fillId="0" borderId="0" xfId="0" applyProtection="1"/>
    <xf numFmtId="0" fontId="22" fillId="0" borderId="0" xfId="42" applyBorder="1" applyProtection="1"/>
    <xf numFmtId="0" fontId="0" fillId="0" borderId="0" xfId="0" applyBorder="1" applyProtection="1">
      <protection locked="0"/>
    </xf>
    <xf numFmtId="1" fontId="0" fillId="0" borderId="0" xfId="0" applyNumberFormat="1" applyAlignment="1">
      <alignment horizontal="center"/>
    </xf>
    <xf numFmtId="0" fontId="25" fillId="0" borderId="0" xfId="0" applyFont="1"/>
    <xf numFmtId="4" fontId="23" fillId="0" borderId="0" xfId="42" applyNumberFormat="1" applyFont="1" applyFill="1" applyBorder="1" applyAlignment="1" applyProtection="1">
      <alignment horizontal="right" vertical="center"/>
    </xf>
    <xf numFmtId="0" fontId="27" fillId="0" borderId="0" xfId="0" applyFont="1" applyFill="1" applyBorder="1" applyAlignment="1" applyProtection="1">
      <alignment horizontal="center" vertical="center" wrapText="1"/>
      <protection locked="0"/>
    </xf>
    <xf numFmtId="164" fontId="22" fillId="0" borderId="0" xfId="42" applyNumberFormat="1" applyFont="1" applyBorder="1" applyAlignment="1" applyProtection="1">
      <alignment horizontal="left" vertical="center"/>
    </xf>
    <xf numFmtId="1" fontId="23" fillId="0" borderId="0" xfId="42" applyNumberFormat="1" applyFont="1" applyFill="1" applyBorder="1" applyAlignment="1" applyProtection="1">
      <alignment horizontal="center" vertical="center"/>
    </xf>
    <xf numFmtId="4" fontId="23" fillId="0" borderId="0" xfId="42" applyNumberFormat="1" applyFont="1" applyFill="1" applyBorder="1" applyAlignment="1" applyProtection="1">
      <alignment horizontal="center" vertical="center"/>
    </xf>
    <xf numFmtId="4" fontId="23" fillId="0" borderId="0" xfId="42" applyNumberFormat="1" applyFont="1" applyBorder="1" applyAlignment="1" applyProtection="1">
      <alignment horizontal="left" vertical="center"/>
    </xf>
    <xf numFmtId="1" fontId="22" fillId="0" borderId="0" xfId="42" applyNumberFormat="1" applyFont="1" applyFill="1" applyBorder="1" applyAlignment="1" applyProtection="1">
      <alignment horizontal="center" vertical="center"/>
    </xf>
    <xf numFmtId="4" fontId="33" fillId="0" borderId="0" xfId="42" applyNumberFormat="1" applyFont="1" applyBorder="1" applyAlignment="1" applyProtection="1">
      <alignment horizontal="left" vertical="center"/>
    </xf>
    <xf numFmtId="0" fontId="31" fillId="0" borderId="0" xfId="0" applyFont="1"/>
    <xf numFmtId="0" fontId="34" fillId="0" borderId="0" xfId="0" applyFont="1" applyFill="1" applyBorder="1" applyAlignment="1" applyProtection="1">
      <alignment horizontal="center" vertical="center" wrapText="1"/>
      <protection locked="0"/>
    </xf>
    <xf numFmtId="0" fontId="31" fillId="0" borderId="0" xfId="0" applyFont="1" applyProtection="1"/>
    <xf numFmtId="0" fontId="21" fillId="0" borderId="0" xfId="0" applyFont="1" applyAlignment="1"/>
    <xf numFmtId="0" fontId="21" fillId="0" borderId="0" xfId="0" applyFont="1" applyAlignment="1" applyProtection="1">
      <protection locked="0"/>
    </xf>
    <xf numFmtId="0" fontId="21" fillId="0" borderId="0" xfId="0" applyFont="1" applyAlignment="1" applyProtection="1"/>
    <xf numFmtId="0" fontId="19" fillId="34" borderId="0" xfId="0" applyFont="1" applyFill="1" applyBorder="1" applyAlignment="1" applyProtection="1">
      <alignment horizontal="center" vertical="center" wrapText="1"/>
    </xf>
    <xf numFmtId="0" fontId="19" fillId="34" borderId="16" xfId="0" applyFont="1" applyFill="1" applyBorder="1" applyAlignment="1" applyProtection="1">
      <alignment horizontal="center" vertical="center" wrapText="1"/>
    </xf>
    <xf numFmtId="0" fontId="26" fillId="34" borderId="16" xfId="0" applyFont="1" applyFill="1" applyBorder="1" applyAlignment="1" applyProtection="1">
      <alignment horizontal="center" vertical="center" wrapText="1"/>
    </xf>
    <xf numFmtId="0" fontId="19" fillId="34" borderId="16" xfId="43" applyFont="1" applyFill="1" applyBorder="1" applyAlignment="1" applyProtection="1">
      <alignment horizontal="center" vertical="center" wrapText="1"/>
    </xf>
    <xf numFmtId="4" fontId="0" fillId="0" borderId="0" xfId="0" applyNumberFormat="1" applyProtection="1"/>
    <xf numFmtId="165" fontId="0" fillId="0" borderId="0" xfId="0" applyNumberFormat="1" applyFill="1" applyBorder="1" applyProtection="1"/>
    <xf numFmtId="166" fontId="0" fillId="0" borderId="0" xfId="0" applyNumberFormat="1" applyFont="1" applyBorder="1" applyAlignment="1" applyProtection="1">
      <alignment horizontal="left"/>
    </xf>
    <xf numFmtId="167" fontId="19" fillId="38" borderId="16" xfId="0" applyNumberFormat="1" applyFont="1" applyFill="1" applyBorder="1" applyAlignment="1" applyProtection="1">
      <alignment horizontal="right" vertical="center"/>
    </xf>
    <xf numFmtId="164" fontId="23" fillId="0" borderId="0" xfId="42" applyNumberFormat="1" applyFont="1" applyBorder="1" applyAlignment="1" applyProtection="1">
      <alignment horizontal="left" vertical="center"/>
    </xf>
    <xf numFmtId="4" fontId="23" fillId="0" borderId="0" xfId="42" applyNumberFormat="1" applyFont="1" applyBorder="1" applyAlignment="1" applyProtection="1">
      <alignment horizontal="right" vertical="center"/>
    </xf>
    <xf numFmtId="0" fontId="0" fillId="0" borderId="0" xfId="0" applyProtection="1"/>
    <xf numFmtId="0" fontId="0" fillId="0" borderId="0" xfId="0" applyBorder="1" applyProtection="1"/>
    <xf numFmtId="14" fontId="22" fillId="0" borderId="0" xfId="0" applyNumberFormat="1" applyFont="1" applyFill="1" applyBorder="1" applyAlignment="1" applyProtection="1">
      <alignment horizontal="right" vertical="center"/>
    </xf>
    <xf numFmtId="4" fontId="19" fillId="38" borderId="16"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wrapText="1"/>
    </xf>
    <xf numFmtId="49" fontId="32" fillId="0" borderId="0" xfId="0" applyNumberFormat="1" applyFont="1" applyFill="1" applyBorder="1" applyAlignment="1" applyProtection="1">
      <alignment vertical="center"/>
    </xf>
    <xf numFmtId="14" fontId="23" fillId="0" borderId="0" xfId="42" applyNumberFormat="1" applyFont="1" applyFill="1" applyBorder="1" applyAlignment="1" applyProtection="1">
      <alignment vertical="center"/>
    </xf>
    <xf numFmtId="0" fontId="30" fillId="0" borderId="0" xfId="0" applyFont="1" applyAlignment="1" applyProtection="1">
      <alignment horizontal="right"/>
    </xf>
    <xf numFmtId="0" fontId="30" fillId="0" borderId="0" xfId="0" applyFont="1" applyBorder="1" applyAlignment="1" applyProtection="1">
      <alignment horizontal="right"/>
    </xf>
    <xf numFmtId="0" fontId="20" fillId="0" borderId="0" xfId="0" applyFont="1" applyProtection="1"/>
    <xf numFmtId="0" fontId="0" fillId="0" borderId="0" xfId="0" applyBorder="1" applyAlignment="1" applyProtection="1">
      <alignment horizontal="right"/>
    </xf>
    <xf numFmtId="14" fontId="25" fillId="35" borderId="0" xfId="0" applyNumberFormat="1" applyFont="1" applyFill="1" applyBorder="1" applyAlignment="1" applyProtection="1">
      <alignment horizontal="right"/>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wrapText="1"/>
    </xf>
    <xf numFmtId="0" fontId="38" fillId="0" borderId="0" xfId="0" applyFont="1" applyFill="1" applyBorder="1" applyAlignment="1" applyProtection="1">
      <alignment horizontal="left" vertical="center"/>
    </xf>
    <xf numFmtId="0" fontId="26" fillId="36" borderId="16" xfId="0" applyFont="1" applyFill="1" applyBorder="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vertical="center"/>
    </xf>
    <xf numFmtId="0" fontId="26" fillId="34" borderId="22" xfId="0" applyFont="1" applyFill="1" applyBorder="1" applyAlignment="1" applyProtection="1">
      <alignment vertical="center"/>
    </xf>
    <xf numFmtId="0" fontId="26" fillId="34" borderId="23" xfId="0" applyFont="1" applyFill="1" applyBorder="1" applyAlignment="1" applyProtection="1">
      <alignment horizontal="left" vertical="center"/>
    </xf>
    <xf numFmtId="0" fontId="26" fillId="34" borderId="24" xfId="0" applyFont="1" applyFill="1" applyBorder="1" applyAlignment="1" applyProtection="1">
      <alignment horizontal="left" vertical="center"/>
    </xf>
    <xf numFmtId="0" fontId="25" fillId="37" borderId="20" xfId="0" applyFont="1" applyFill="1" applyBorder="1" applyAlignment="1" applyProtection="1">
      <alignment vertical="top"/>
    </xf>
    <xf numFmtId="0" fontId="25" fillId="0" borderId="12" xfId="0" applyFont="1" applyBorder="1" applyAlignment="1" applyProtection="1">
      <alignment horizontal="left" vertical="top"/>
    </xf>
    <xf numFmtId="0" fontId="25" fillId="0" borderId="30" xfId="0" applyFont="1" applyBorder="1" applyAlignment="1" applyProtection="1">
      <alignment horizontal="left" vertical="top" wrapText="1"/>
    </xf>
    <xf numFmtId="0" fontId="25" fillId="37" borderId="10" xfId="0" applyFont="1" applyFill="1" applyBorder="1" applyAlignment="1" applyProtection="1">
      <alignment vertical="top"/>
    </xf>
    <xf numFmtId="0" fontId="25" fillId="0" borderId="11" xfId="0" applyFont="1" applyBorder="1" applyAlignment="1" applyProtection="1">
      <alignment horizontal="left" vertical="center"/>
    </xf>
    <xf numFmtId="0" fontId="25" fillId="0" borderId="21" xfId="0" applyFont="1" applyBorder="1" applyAlignment="1" applyProtection="1">
      <alignment horizontal="left" vertical="center"/>
    </xf>
    <xf numFmtId="0" fontId="25" fillId="0" borderId="11" xfId="0" applyFont="1" applyBorder="1" applyAlignment="1" applyProtection="1">
      <alignment horizontal="left" vertical="top"/>
    </xf>
    <xf numFmtId="0" fontId="25" fillId="0" borderId="21" xfId="0" applyFont="1" applyBorder="1" applyAlignment="1" applyProtection="1">
      <alignment horizontal="left" vertical="top"/>
    </xf>
    <xf numFmtId="0" fontId="25" fillId="0" borderId="11" xfId="0" applyFont="1" applyFill="1" applyBorder="1" applyAlignment="1" applyProtection="1">
      <alignment horizontal="left" vertical="top"/>
    </xf>
    <xf numFmtId="0" fontId="25" fillId="0" borderId="21" xfId="0" applyFont="1" applyFill="1" applyBorder="1" applyAlignment="1" applyProtection="1">
      <alignment horizontal="left" vertical="top" wrapText="1"/>
    </xf>
    <xf numFmtId="0" fontId="25" fillId="0" borderId="11" xfId="0" applyFont="1" applyBorder="1" applyAlignment="1" applyProtection="1">
      <alignment horizontal="left" vertical="top" wrapText="1"/>
    </xf>
    <xf numFmtId="0" fontId="25" fillId="0" borderId="44" xfId="0" applyFont="1" applyBorder="1" applyAlignment="1" applyProtection="1">
      <alignment horizontal="left" vertical="top" wrapText="1"/>
    </xf>
    <xf numFmtId="0" fontId="25" fillId="0" borderId="31" xfId="0" applyFont="1" applyBorder="1" applyAlignment="1" applyProtection="1">
      <alignment horizontal="left" vertical="top"/>
    </xf>
    <xf numFmtId="0" fontId="25" fillId="0" borderId="32" xfId="0" applyFont="1" applyBorder="1" applyAlignment="1" applyProtection="1">
      <alignment horizontal="left" vertical="top"/>
    </xf>
    <xf numFmtId="0" fontId="25" fillId="0" borderId="10" xfId="0" applyFont="1" applyFill="1" applyBorder="1" applyAlignment="1" applyProtection="1">
      <alignment vertical="top" wrapText="1"/>
    </xf>
    <xf numFmtId="0" fontId="25" fillId="37" borderId="10" xfId="0" applyFont="1" applyFill="1" applyBorder="1" applyAlignment="1" applyProtection="1">
      <alignment vertical="top" wrapText="1"/>
    </xf>
    <xf numFmtId="0" fontId="25" fillId="0" borderId="10"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Border="1" applyAlignment="1" applyProtection="1">
      <alignment horizontal="left" vertical="top"/>
    </xf>
    <xf numFmtId="0" fontId="25" fillId="0" borderId="15" xfId="0" applyFont="1" applyFill="1" applyBorder="1" applyAlignment="1" applyProtection="1">
      <alignment vertical="top"/>
    </xf>
    <xf numFmtId="0" fontId="25" fillId="0" borderId="31" xfId="0" applyFont="1" applyBorder="1" applyAlignment="1" applyProtection="1">
      <alignment horizontal="left" vertical="top" wrapText="1"/>
    </xf>
    <xf numFmtId="0" fontId="0" fillId="0" borderId="0" xfId="0" applyAlignment="1" applyProtection="1">
      <alignment vertical="center"/>
    </xf>
    <xf numFmtId="0" fontId="0" fillId="37" borderId="10" xfId="0" applyFill="1" applyBorder="1" applyAlignment="1" applyProtection="1">
      <alignment vertical="top"/>
    </xf>
    <xf numFmtId="0" fontId="0" fillId="0" borderId="11" xfId="0" applyBorder="1" applyAlignment="1" applyProtection="1">
      <alignment horizontal="left" vertical="top"/>
    </xf>
    <xf numFmtId="0" fontId="0" fillId="0" borderId="21" xfId="0" applyBorder="1" applyAlignment="1" applyProtection="1">
      <alignment horizontal="left" vertical="top"/>
    </xf>
    <xf numFmtId="0" fontId="0" fillId="0" borderId="11" xfId="0" applyBorder="1" applyAlignment="1" applyProtection="1">
      <alignment horizontal="left" vertical="center"/>
    </xf>
    <xf numFmtId="0" fontId="0" fillId="0" borderId="21" xfId="0" applyBorder="1" applyAlignment="1" applyProtection="1">
      <alignment horizontal="left" vertical="center"/>
    </xf>
    <xf numFmtId="0" fontId="25" fillId="0" borderId="45" xfId="0" applyFont="1" applyBorder="1" applyAlignment="1" applyProtection="1">
      <alignment vertical="top" wrapText="1"/>
    </xf>
    <xf numFmtId="0" fontId="25" fillId="0" borderId="25" xfId="0" applyFont="1" applyBorder="1" applyAlignment="1" applyProtection="1">
      <alignment vertical="top" wrapText="1"/>
    </xf>
    <xf numFmtId="0" fontId="25" fillId="0" borderId="33" xfId="0" applyFont="1" applyBorder="1" applyAlignment="1" applyProtection="1">
      <alignment vertical="top" wrapText="1"/>
    </xf>
    <xf numFmtId="0" fontId="25" fillId="0" borderId="25" xfId="0" applyFont="1" applyFill="1" applyBorder="1" applyAlignment="1" applyProtection="1">
      <alignment vertical="top" wrapText="1"/>
    </xf>
    <xf numFmtId="0" fontId="26" fillId="34" borderId="47" xfId="0" applyFont="1" applyFill="1" applyBorder="1" applyAlignment="1" applyProtection="1">
      <alignment vertical="center"/>
    </xf>
    <xf numFmtId="0" fontId="25" fillId="0" borderId="25" xfId="0" applyFont="1" applyBorder="1" applyAlignment="1" applyProtection="1">
      <alignment vertical="center"/>
    </xf>
    <xf numFmtId="0" fontId="0" fillId="0" borderId="25" xfId="0" applyBorder="1" applyAlignment="1" applyProtection="1">
      <alignment vertical="top" wrapText="1"/>
    </xf>
    <xf numFmtId="0" fontId="25" fillId="0" borderId="46" xfId="0" applyFont="1" applyBorder="1" applyAlignment="1" applyProtection="1">
      <alignment vertical="top" wrapText="1"/>
    </xf>
    <xf numFmtId="0" fontId="25" fillId="37" borderId="48" xfId="0" applyFont="1" applyFill="1" applyBorder="1" applyAlignment="1" applyProtection="1">
      <alignment vertical="top" wrapText="1"/>
    </xf>
    <xf numFmtId="0" fontId="25" fillId="0" borderId="49" xfId="0" applyFont="1" applyBorder="1" applyAlignment="1" applyProtection="1">
      <alignment horizontal="left" vertical="top"/>
    </xf>
    <xf numFmtId="0" fontId="25" fillId="0" borderId="50" xfId="0" applyFont="1" applyBorder="1" applyAlignment="1" applyProtection="1">
      <alignment horizontal="left" vertical="top"/>
    </xf>
    <xf numFmtId="4" fontId="19" fillId="38" borderId="19" xfId="0" applyNumberFormat="1" applyFont="1" applyFill="1" applyBorder="1" applyAlignment="1" applyProtection="1">
      <alignment vertical="center"/>
    </xf>
    <xf numFmtId="4" fontId="19" fillId="38" borderId="43" xfId="0" applyNumberFormat="1" applyFont="1" applyFill="1" applyBorder="1" applyAlignment="1" applyProtection="1">
      <alignment vertical="center"/>
    </xf>
    <xf numFmtId="4" fontId="19" fillId="38" borderId="45" xfId="0" applyNumberFormat="1" applyFont="1" applyFill="1" applyBorder="1" applyAlignment="1" applyProtection="1">
      <alignment vertical="center"/>
    </xf>
    <xf numFmtId="167" fontId="19" fillId="38" borderId="51" xfId="0" applyNumberFormat="1" applyFont="1" applyFill="1" applyBorder="1" applyAlignment="1" applyProtection="1">
      <alignment horizontal="right" vertical="center"/>
    </xf>
    <xf numFmtId="0" fontId="0" fillId="0" borderId="31" xfId="0" applyNumberFormat="1" applyFont="1" applyFill="1" applyBorder="1" applyAlignment="1" applyProtection="1">
      <alignment horizontal="left" vertical="top"/>
    </xf>
    <xf numFmtId="167" fontId="19" fillId="38" borderId="45" xfId="0" applyNumberFormat="1" applyFont="1" applyFill="1" applyBorder="1" applyAlignment="1" applyProtection="1">
      <alignment horizontal="right" vertical="center"/>
    </xf>
    <xf numFmtId="0" fontId="0" fillId="0" borderId="55" xfId="0" applyFill="1" applyBorder="1"/>
    <xf numFmtId="0" fontId="0" fillId="0" borderId="54" xfId="0" applyFont="1" applyFill="1" applyBorder="1"/>
    <xf numFmtId="0" fontId="0" fillId="0" borderId="55" xfId="0" applyFont="1" applyFill="1" applyBorder="1"/>
    <xf numFmtId="0" fontId="0" fillId="0" borderId="53" xfId="0" applyFill="1" applyBorder="1"/>
    <xf numFmtId="0" fontId="25" fillId="0" borderId="54" xfId="0" applyFont="1" applyFill="1" applyBorder="1"/>
    <xf numFmtId="49" fontId="23" fillId="33" borderId="0" xfId="42" applyNumberFormat="1" applyFont="1" applyFill="1" applyBorder="1" applyAlignment="1" applyProtection="1">
      <alignment horizontal="left" vertical="center"/>
      <protection locked="0"/>
    </xf>
    <xf numFmtId="4" fontId="0" fillId="0" borderId="31" xfId="0" quotePrefix="1" applyNumberFormat="1" applyBorder="1" applyAlignment="1" applyProtection="1">
      <alignment horizontal="right"/>
      <protection locked="0"/>
    </xf>
    <xf numFmtId="49" fontId="23" fillId="33" borderId="0" xfId="42" applyNumberFormat="1" applyFont="1" applyFill="1" applyBorder="1" applyAlignment="1" applyProtection="1">
      <alignment horizontal="center" vertical="center"/>
      <protection locked="0"/>
    </xf>
    <xf numFmtId="0" fontId="0" fillId="0" borderId="0" xfId="0" quotePrefix="1" applyNumberFormat="1" applyBorder="1" applyAlignment="1" applyProtection="1">
      <alignment horizontal="center" vertical="center"/>
      <protection locked="0"/>
    </xf>
    <xf numFmtId="164" fontId="23" fillId="0" borderId="0" xfId="42" applyNumberFormat="1" applyFont="1" applyBorder="1" applyAlignment="1" applyProtection="1">
      <alignment horizontal="left" vertical="center"/>
    </xf>
    <xf numFmtId="4" fontId="0" fillId="0" borderId="11" xfId="0" quotePrefix="1" applyNumberFormat="1" applyBorder="1" applyAlignment="1" applyProtection="1">
      <alignment horizontal="right"/>
      <protection locked="0"/>
    </xf>
    <xf numFmtId="0" fontId="0" fillId="0" borderId="0" xfId="0" applyFill="1" applyBorder="1"/>
    <xf numFmtId="164" fontId="23" fillId="0" borderId="0" xfId="42" applyNumberFormat="1" applyFont="1" applyBorder="1" applyAlignment="1" applyProtection="1">
      <alignment horizontal="left" vertical="center"/>
    </xf>
    <xf numFmtId="14" fontId="23" fillId="0" borderId="28" xfId="42" applyNumberFormat="1" applyFont="1" applyFill="1" applyBorder="1" applyAlignment="1" applyProtection="1">
      <alignment horizontal="center" vertical="center"/>
    </xf>
    <xf numFmtId="14" fontId="23" fillId="0" borderId="27" xfId="42" applyNumberFormat="1" applyFont="1" applyFill="1" applyBorder="1" applyAlignment="1" applyProtection="1">
      <alignment horizontal="center" vertical="center"/>
    </xf>
    <xf numFmtId="14" fontId="48" fillId="39" borderId="0" xfId="42" applyNumberFormat="1" applyFont="1" applyFill="1" applyBorder="1" applyAlignment="1" applyProtection="1">
      <alignment horizontal="left" vertical="center"/>
    </xf>
    <xf numFmtId="0" fontId="0" fillId="40" borderId="0" xfId="0" applyFill="1"/>
    <xf numFmtId="0" fontId="0" fillId="0" borderId="0" xfId="0" applyFill="1"/>
    <xf numFmtId="0" fontId="25" fillId="0" borderId="0" xfId="0" applyFont="1" applyFill="1" applyBorder="1"/>
    <xf numFmtId="164" fontId="23" fillId="0" borderId="0" xfId="42" applyNumberFormat="1" applyFont="1" applyBorder="1" applyAlignment="1" applyProtection="1">
      <alignment horizontal="left" vertical="center"/>
    </xf>
    <xf numFmtId="167" fontId="19" fillId="38" borderId="53" xfId="0" applyNumberFormat="1" applyFont="1" applyFill="1" applyBorder="1" applyAlignment="1" applyProtection="1">
      <alignment horizontal="right" vertical="center"/>
    </xf>
    <xf numFmtId="4" fontId="0" fillId="41" borderId="21" xfId="0" quotePrefix="1" applyNumberFormat="1" applyFill="1" applyBorder="1" applyAlignment="1" applyProtection="1">
      <alignment horizontal="right"/>
      <protection locked="0"/>
    </xf>
    <xf numFmtId="4" fontId="0" fillId="41" borderId="32" xfId="0" quotePrefix="1" applyNumberFormat="1" applyFill="1" applyBorder="1" applyAlignment="1" applyProtection="1">
      <alignment horizontal="right"/>
      <protection locked="0"/>
    </xf>
    <xf numFmtId="4" fontId="0" fillId="41" borderId="11" xfId="0" quotePrefix="1" applyNumberFormat="1" applyFill="1" applyBorder="1" applyAlignment="1" applyProtection="1">
      <alignment horizontal="right"/>
      <protection locked="0"/>
    </xf>
    <xf numFmtId="4" fontId="0" fillId="41" borderId="31" xfId="0" quotePrefix="1" applyNumberFormat="1" applyFill="1" applyBorder="1" applyAlignment="1" applyProtection="1">
      <alignment horizontal="right"/>
      <protection locked="0"/>
    </xf>
    <xf numFmtId="0" fontId="37" fillId="0" borderId="0" xfId="0" applyNumberFormat="1" applyFont="1" applyAlignment="1" applyProtection="1">
      <alignment horizontal="left"/>
    </xf>
    <xf numFmtId="14" fontId="23" fillId="0" borderId="0" xfId="42" applyNumberFormat="1" applyFont="1" applyFill="1" applyBorder="1" applyAlignment="1" applyProtection="1">
      <alignment horizontal="center" vertical="center"/>
    </xf>
    <xf numFmtId="14" fontId="23" fillId="33" borderId="0" xfId="42" applyNumberFormat="1" applyFont="1" applyFill="1" applyBorder="1" applyAlignment="1" applyProtection="1">
      <alignment vertical="center"/>
    </xf>
    <xf numFmtId="14" fontId="23" fillId="0" borderId="0" xfId="42" applyNumberFormat="1" applyFont="1" applyFill="1" applyBorder="1" applyAlignment="1" applyProtection="1">
      <alignment horizontal="center" vertical="center"/>
      <protection locked="0"/>
    </xf>
    <xf numFmtId="0" fontId="0" fillId="37" borderId="10" xfId="0" applyFill="1" applyBorder="1" applyAlignment="1" applyProtection="1">
      <alignment vertical="top" wrapText="1"/>
    </xf>
    <xf numFmtId="0" fontId="0" fillId="35" borderId="0" xfId="0" applyFill="1" applyBorder="1"/>
    <xf numFmtId="14" fontId="37" fillId="0" borderId="0" xfId="0" quotePrefix="1" applyNumberFormat="1" applyFont="1" applyFill="1" applyBorder="1" applyAlignment="1" applyProtection="1">
      <alignment horizontal="right"/>
      <protection locked="0"/>
    </xf>
    <xf numFmtId="0" fontId="31" fillId="0" borderId="0" xfId="0" applyFont="1" applyAlignment="1"/>
    <xf numFmtId="1" fontId="0" fillId="0" borderId="10" xfId="0" quotePrefix="1" applyNumberFormat="1" applyFill="1" applyBorder="1" applyAlignment="1" applyProtection="1">
      <alignment horizontal="right"/>
      <protection locked="0"/>
    </xf>
    <xf numFmtId="0" fontId="0" fillId="0" borderId="11" xfId="0" quotePrefix="1" applyNumberFormat="1" applyFill="1" applyBorder="1" applyAlignment="1" applyProtection="1">
      <alignment horizontal="right"/>
      <protection locked="0"/>
    </xf>
    <xf numFmtId="49" fontId="0" fillId="0" borderId="11" xfId="0" quotePrefix="1" applyNumberFormat="1" applyFill="1" applyBorder="1" applyAlignment="1" applyProtection="1">
      <alignment horizontal="right"/>
      <protection locked="0"/>
    </xf>
    <xf numFmtId="14" fontId="0" fillId="0" borderId="11" xfId="0" quotePrefix="1" applyNumberFormat="1" applyFill="1" applyBorder="1" applyAlignment="1" applyProtection="1">
      <alignment horizontal="right"/>
      <protection locked="0"/>
    </xf>
    <xf numFmtId="14" fontId="0" fillId="0" borderId="25" xfId="0" quotePrefix="1" applyNumberFormat="1" applyFill="1" applyBorder="1" applyAlignment="1" applyProtection="1">
      <alignment horizontal="right"/>
      <protection locked="0"/>
    </xf>
    <xf numFmtId="14" fontId="37" fillId="0" borderId="25" xfId="0" quotePrefix="1" applyNumberFormat="1" applyFont="1" applyFill="1" applyBorder="1" applyAlignment="1" applyProtection="1">
      <alignment horizontal="right"/>
      <protection locked="0"/>
    </xf>
    <xf numFmtId="14" fontId="37" fillId="0" borderId="25" xfId="0" quotePrefix="1" applyNumberFormat="1" applyFont="1" applyFill="1" applyBorder="1" applyAlignment="1" applyProtection="1">
      <alignment horizontal="left"/>
      <protection locked="0"/>
    </xf>
    <xf numFmtId="14" fontId="0" fillId="0" borderId="25" xfId="0" quotePrefix="1" applyNumberFormat="1" applyFill="1" applyBorder="1" applyAlignment="1" applyProtection="1">
      <alignment horizontal="left"/>
      <protection locked="0"/>
    </xf>
    <xf numFmtId="1" fontId="0" fillId="0" borderId="26" xfId="0" quotePrefix="1" applyNumberFormat="1" applyFill="1" applyBorder="1" applyAlignment="1" applyProtection="1">
      <alignment horizontal="right"/>
      <protection locked="0"/>
    </xf>
    <xf numFmtId="0" fontId="0" fillId="0" borderId="31" xfId="0" quotePrefix="1" applyNumberFormat="1" applyFill="1" applyBorder="1" applyAlignment="1" applyProtection="1">
      <alignment horizontal="right"/>
      <protection locked="0"/>
    </xf>
    <xf numFmtId="49" fontId="0" fillId="0" borderId="31" xfId="0" quotePrefix="1" applyNumberFormat="1" applyFill="1" applyBorder="1" applyAlignment="1" applyProtection="1">
      <alignment horizontal="right"/>
      <protection locked="0"/>
    </xf>
    <xf numFmtId="14" fontId="0" fillId="0" borderId="31" xfId="0" quotePrefix="1" applyNumberFormat="1" applyFill="1" applyBorder="1" applyAlignment="1" applyProtection="1">
      <alignment horizontal="right"/>
      <protection locked="0"/>
    </xf>
    <xf numFmtId="49" fontId="0" fillId="0" borderId="31" xfId="0" applyNumberFormat="1" applyFill="1" applyBorder="1" applyAlignment="1" applyProtection="1">
      <alignment horizontal="right"/>
      <protection locked="0"/>
    </xf>
    <xf numFmtId="14" fontId="37" fillId="0" borderId="33" xfId="0" quotePrefix="1" applyNumberFormat="1" applyFont="1" applyFill="1" applyBorder="1" applyAlignment="1" applyProtection="1">
      <alignment horizontal="right"/>
      <protection locked="0"/>
    </xf>
    <xf numFmtId="14" fontId="0" fillId="0" borderId="31" xfId="0" quotePrefix="1" applyNumberFormat="1" applyFill="1" applyBorder="1" applyAlignment="1" applyProtection="1">
      <alignment horizontal="left"/>
      <protection locked="0"/>
    </xf>
    <xf numFmtId="4" fontId="0" fillId="0" borderId="11" xfId="0" quotePrefix="1" applyNumberFormat="1" applyFill="1" applyBorder="1" applyAlignment="1" applyProtection="1">
      <alignment horizontal="right"/>
      <protection locked="0"/>
    </xf>
    <xf numFmtId="4" fontId="0" fillId="0" borderId="31" xfId="0" quotePrefix="1" applyNumberFormat="1" applyFill="1" applyBorder="1" applyAlignment="1" applyProtection="1">
      <alignment horizontal="right"/>
      <protection locked="0"/>
    </xf>
    <xf numFmtId="0" fontId="25" fillId="0" borderId="26" xfId="0" applyFont="1" applyFill="1" applyBorder="1" applyAlignment="1" applyProtection="1">
      <alignment vertical="top" wrapText="1"/>
    </xf>
    <xf numFmtId="0" fontId="25" fillId="0" borderId="42" xfId="0" applyFont="1" applyFill="1" applyBorder="1" applyAlignment="1" applyProtection="1">
      <alignment vertical="top"/>
    </xf>
    <xf numFmtId="0" fontId="25" fillId="0" borderId="10" xfId="0" applyFont="1" applyFill="1" applyBorder="1" applyAlignment="1" applyProtection="1">
      <alignment vertical="top"/>
    </xf>
    <xf numFmtId="0" fontId="25" fillId="0" borderId="26" xfId="0" applyFont="1" applyFill="1" applyBorder="1" applyAlignment="1" applyProtection="1">
      <alignment vertical="top"/>
    </xf>
    <xf numFmtId="0" fontId="20" fillId="0" borderId="0" xfId="0" applyFont="1" applyBorder="1" applyProtection="1"/>
    <xf numFmtId="0" fontId="20" fillId="0" borderId="0" xfId="0" applyFont="1" applyBorder="1" applyAlignment="1" applyProtection="1">
      <alignment wrapText="1"/>
    </xf>
    <xf numFmtId="0" fontId="20" fillId="0" borderId="0" xfId="0" applyFont="1"/>
    <xf numFmtId="0" fontId="20" fillId="35" borderId="0" xfId="0" applyFont="1" applyFill="1" applyBorder="1"/>
    <xf numFmtId="0" fontId="0" fillId="0" borderId="25" xfId="0" quotePrefix="1" applyNumberFormat="1" applyFill="1" applyBorder="1" applyAlignment="1" applyProtection="1">
      <alignment horizontal="right"/>
    </xf>
    <xf numFmtId="0" fontId="0" fillId="0" borderId="31" xfId="0" quotePrefix="1" applyNumberFormat="1" applyFill="1" applyBorder="1" applyAlignment="1" applyProtection="1">
      <alignment horizontal="right"/>
    </xf>
    <xf numFmtId="0" fontId="0" fillId="0" borderId="0" xfId="0" applyFill="1" applyProtection="1"/>
    <xf numFmtId="0" fontId="0" fillId="0" borderId="0" xfId="0" applyFill="1" applyAlignment="1" applyProtection="1">
      <alignment vertical="center"/>
    </xf>
    <xf numFmtId="0" fontId="41" fillId="0" borderId="0" xfId="0" applyFont="1" applyFill="1" applyAlignment="1" applyProtection="1">
      <alignment vertical="center"/>
    </xf>
    <xf numFmtId="0" fontId="25" fillId="0" borderId="0" xfId="0" applyFont="1" applyFill="1" applyAlignment="1" applyProtection="1">
      <alignment vertical="center"/>
    </xf>
    <xf numFmtId="4" fontId="19" fillId="38" borderId="13" xfId="0" applyNumberFormat="1" applyFont="1" applyFill="1" applyBorder="1" applyAlignment="1" applyProtection="1">
      <alignment vertical="center"/>
    </xf>
    <xf numFmtId="14" fontId="37" fillId="0" borderId="31" xfId="0" quotePrefix="1" applyNumberFormat="1" applyFont="1" applyFill="1" applyBorder="1" applyAlignment="1" applyProtection="1">
      <alignment horizontal="left"/>
      <protection locked="0"/>
    </xf>
    <xf numFmtId="0" fontId="0" fillId="0" borderId="0" xfId="0" applyFont="1" applyFill="1" applyBorder="1"/>
    <xf numFmtId="14" fontId="23" fillId="33" borderId="0" xfId="42" applyNumberFormat="1" applyFont="1" applyFill="1" applyBorder="1" applyAlignment="1" applyProtection="1">
      <alignment horizontal="left" vertical="center"/>
      <protection locked="0"/>
    </xf>
    <xf numFmtId="14" fontId="23" fillId="33" borderId="0" xfId="42" applyNumberFormat="1" applyFont="1" applyFill="1" applyBorder="1" applyAlignment="1" applyProtection="1">
      <alignment horizontal="left" vertical="center"/>
    </xf>
    <xf numFmtId="4" fontId="25" fillId="0" borderId="52" xfId="0" quotePrefix="1" applyNumberFormat="1" applyFont="1" applyFill="1" applyBorder="1" applyAlignment="1" applyProtection="1">
      <alignment horizontal="left"/>
      <protection locked="0"/>
    </xf>
    <xf numFmtId="4" fontId="25" fillId="0" borderId="36" xfId="0" quotePrefix="1" applyNumberFormat="1" applyFont="1" applyFill="1" applyBorder="1" applyAlignment="1" applyProtection="1">
      <alignment horizontal="left"/>
      <protection locked="0"/>
    </xf>
    <xf numFmtId="4" fontId="25" fillId="0" borderId="38" xfId="0" quotePrefix="1" applyNumberFormat="1" applyFont="1" applyFill="1" applyBorder="1" applyAlignment="1" applyProtection="1">
      <alignment horizontal="left"/>
      <protection locked="0"/>
    </xf>
    <xf numFmtId="4" fontId="25" fillId="0" borderId="35" xfId="0" quotePrefix="1" applyNumberFormat="1" applyFont="1" applyFill="1" applyBorder="1" applyAlignment="1" applyProtection="1">
      <alignment horizontal="left"/>
      <protection locked="0"/>
    </xf>
    <xf numFmtId="4" fontId="25" fillId="0" borderId="40" xfId="0" quotePrefix="1" applyNumberFormat="1" applyFont="1" applyFill="1" applyBorder="1" applyAlignment="1" applyProtection="1">
      <alignment horizontal="left"/>
      <protection locked="0"/>
    </xf>
    <xf numFmtId="4" fontId="25" fillId="0" borderId="41" xfId="0" quotePrefix="1" applyNumberFormat="1" applyFont="1" applyFill="1" applyBorder="1" applyAlignment="1" applyProtection="1">
      <alignment horizontal="left"/>
      <protection locked="0"/>
    </xf>
    <xf numFmtId="0" fontId="19" fillId="34" borderId="17" xfId="0" applyFont="1" applyFill="1" applyBorder="1" applyAlignment="1" applyProtection="1">
      <alignment horizontal="center" vertical="center" wrapText="1"/>
    </xf>
    <xf numFmtId="0" fontId="19" fillId="34" borderId="29" xfId="0" applyFont="1" applyFill="1" applyBorder="1" applyAlignment="1" applyProtection="1">
      <alignment horizontal="center" vertical="center" wrapText="1"/>
    </xf>
    <xf numFmtId="4" fontId="19" fillId="38" borderId="13" xfId="0" applyNumberFormat="1" applyFont="1" applyFill="1" applyBorder="1" applyAlignment="1" applyProtection="1">
      <alignment horizontal="center" vertical="center"/>
    </xf>
    <xf numFmtId="4" fontId="19" fillId="38" borderId="14" xfId="0" applyNumberFormat="1" applyFont="1" applyFill="1" applyBorder="1" applyAlignment="1" applyProtection="1">
      <alignment horizontal="center" vertical="center"/>
    </xf>
    <xf numFmtId="4" fontId="19" fillId="38" borderId="15" xfId="0" applyNumberFormat="1" applyFont="1" applyFill="1" applyBorder="1" applyAlignment="1" applyProtection="1">
      <alignment horizontal="left" vertical="center"/>
    </xf>
    <xf numFmtId="4" fontId="19" fillId="38" borderId="14" xfId="0" applyNumberFormat="1" applyFont="1" applyFill="1" applyBorder="1" applyAlignment="1" applyProtection="1">
      <alignment horizontal="left" vertical="center"/>
    </xf>
    <xf numFmtId="164" fontId="23" fillId="0" borderId="0" xfId="42" applyNumberFormat="1" applyFont="1" applyBorder="1" applyAlignment="1" applyProtection="1">
      <alignment horizontal="left" vertical="center"/>
    </xf>
    <xf numFmtId="4" fontId="19" fillId="38" borderId="37" xfId="0" applyNumberFormat="1" applyFont="1" applyFill="1" applyBorder="1" applyAlignment="1" applyProtection="1">
      <alignment horizontal="center" vertical="center"/>
    </xf>
    <xf numFmtId="4" fontId="19" fillId="38" borderId="34" xfId="0" applyNumberFormat="1" applyFont="1" applyFill="1" applyBorder="1" applyAlignment="1" applyProtection="1">
      <alignment horizontal="center" vertical="center"/>
    </xf>
    <xf numFmtId="14" fontId="50" fillId="39" borderId="15" xfId="42" applyNumberFormat="1" applyFont="1" applyFill="1" applyBorder="1" applyAlignment="1" applyProtection="1">
      <alignment horizontal="right" vertical="center"/>
      <protection locked="0"/>
    </xf>
    <xf numFmtId="14" fontId="49" fillId="39" borderId="14" xfId="42" applyNumberFormat="1" applyFont="1" applyFill="1" applyBorder="1" applyAlignment="1" applyProtection="1">
      <alignment horizontal="right" vertical="center"/>
      <protection locked="0"/>
    </xf>
    <xf numFmtId="0" fontId="48" fillId="34" borderId="13" xfId="42" applyFont="1" applyFill="1" applyBorder="1" applyAlignment="1" applyProtection="1">
      <alignment horizontal="left" vertical="center"/>
    </xf>
    <xf numFmtId="0" fontId="48" fillId="34" borderId="15" xfId="42" applyFont="1" applyFill="1" applyBorder="1" applyAlignment="1" applyProtection="1">
      <alignment horizontal="left" vertical="center"/>
    </xf>
    <xf numFmtId="14" fontId="0" fillId="0" borderId="28" xfId="0" quotePrefix="1" applyNumberFormat="1" applyBorder="1" applyAlignment="1" applyProtection="1">
      <alignment horizontal="left" vertical="center"/>
      <protection locked="0"/>
    </xf>
    <xf numFmtId="14" fontId="0" fillId="0" borderId="27" xfId="0" quotePrefix="1" applyNumberFormat="1" applyBorder="1" applyAlignment="1" applyProtection="1">
      <alignment horizontal="left" vertical="center"/>
      <protection locked="0"/>
    </xf>
    <xf numFmtId="14" fontId="23" fillId="0" borderId="17" xfId="42" applyNumberFormat="1" applyFont="1" applyFill="1" applyBorder="1" applyAlignment="1" applyProtection="1">
      <alignment horizontal="center" vertical="center"/>
    </xf>
    <xf numFmtId="14" fontId="23" fillId="0" borderId="18" xfId="42" applyNumberFormat="1" applyFont="1" applyFill="1" applyBorder="1" applyAlignment="1" applyProtection="1">
      <alignment horizontal="center" vertical="center"/>
    </xf>
    <xf numFmtId="14" fontId="23" fillId="0" borderId="28" xfId="42" applyNumberFormat="1" applyFont="1" applyFill="1" applyBorder="1" applyAlignment="1" applyProtection="1">
      <alignment horizontal="center" vertical="center"/>
    </xf>
    <xf numFmtId="14" fontId="23" fillId="0" borderId="27" xfId="42" applyNumberFormat="1" applyFont="1" applyFill="1" applyBorder="1" applyAlignment="1" applyProtection="1">
      <alignment horizontal="center" vertical="center"/>
    </xf>
    <xf numFmtId="14" fontId="23" fillId="0" borderId="0" xfId="42" applyNumberFormat="1" applyFont="1" applyFill="1" applyBorder="1" applyAlignment="1" applyProtection="1">
      <alignment horizontal="center" vertical="center"/>
    </xf>
    <xf numFmtId="49" fontId="23" fillId="33" borderId="0" xfId="42" applyNumberFormat="1" applyFont="1" applyFill="1" applyBorder="1" applyAlignment="1" applyProtection="1">
      <alignment horizontal="left" vertical="center"/>
      <protection locked="0"/>
    </xf>
    <xf numFmtId="0" fontId="0" fillId="0" borderId="29" xfId="0" quotePrefix="1" applyNumberFormat="1" applyBorder="1" applyAlignment="1" applyProtection="1">
      <alignment horizontal="center" vertical="center"/>
      <protection locked="0"/>
    </xf>
    <xf numFmtId="0" fontId="0" fillId="0" borderId="39" xfId="0" quotePrefix="1" applyNumberFormat="1" applyBorder="1" applyAlignment="1" applyProtection="1">
      <alignment horizontal="center" vertical="center"/>
      <protection locked="0"/>
    </xf>
    <xf numFmtId="0" fontId="0" fillId="0" borderId="18" xfId="0" applyFont="1" applyFill="1" applyBorder="1" applyAlignment="1" applyProtection="1">
      <alignment horizontal="left" vertical="top" wrapText="1"/>
    </xf>
    <xf numFmtId="0" fontId="0" fillId="0" borderId="27"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19" fillId="0" borderId="17" xfId="0" applyFont="1" applyFill="1" applyBorder="1" applyAlignment="1" applyProtection="1">
      <alignment horizontal="left" vertical="top" wrapText="1"/>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47" fillId="34" borderId="17" xfId="0" applyFont="1" applyFill="1" applyBorder="1" applyAlignment="1" applyProtection="1">
      <alignment horizontal="left" vertical="center"/>
    </xf>
    <xf numFmtId="0" fontId="47" fillId="34" borderId="29" xfId="0" applyFont="1" applyFill="1" applyBorder="1" applyAlignment="1" applyProtection="1">
      <alignment horizontal="left" vertical="center"/>
    </xf>
    <xf numFmtId="0" fontId="47" fillId="34" borderId="18" xfId="0" applyFont="1" applyFill="1" applyBorder="1" applyAlignment="1" applyProtection="1">
      <alignment horizontal="left" vertical="center"/>
    </xf>
    <xf numFmtId="0" fontId="47" fillId="34" borderId="39" xfId="0" applyFont="1" applyFill="1" applyBorder="1" applyAlignment="1" applyProtection="1">
      <alignment horizontal="left" vertical="center"/>
    </xf>
  </cellXfs>
  <cellStyles count="47">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Standard 2 2" xfId="44"/>
    <cellStyle name="Standard 3" xfId="46"/>
    <cellStyle name="Standard 4" xfId="45"/>
    <cellStyle name="Standard 5" xfId="4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FF99"/>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Spalten" displayName="Spalten" ref="A1:D17" totalsRowShown="0">
  <autoFilter ref="A1:D17"/>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ables/table2.xml><?xml version="1.0" encoding="utf-8"?>
<table xmlns="http://schemas.openxmlformats.org/spreadsheetml/2006/main" id="1" name="Tabelle1" displayName="Tabelle1" ref="F1:F2" totalsRowShown="0">
  <autoFilter ref="F1:F2"/>
  <tableColumns count="1">
    <tableColumn id="1" name="Profil-Zeilennummer"/>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W278"/>
  <sheetViews>
    <sheetView showGridLines="0" tabSelected="1" zoomScale="81" zoomScaleNormal="81" workbookViewId="0">
      <pane ySplit="15" topLeftCell="A16" activePane="bottomLeft" state="frozen"/>
      <selection pane="bottomLeft" activeCell="C1" sqref="C1:D1"/>
    </sheetView>
  </sheetViews>
  <sheetFormatPr baseColWidth="10" defaultRowHeight="15" x14ac:dyDescent="0.25"/>
  <cols>
    <col min="1" max="1" width="7.28515625" customWidth="1"/>
    <col min="2" max="2" width="10.7109375" customWidth="1"/>
    <col min="3" max="3" width="20.7109375" customWidth="1"/>
    <col min="4" max="4" width="14.7109375" customWidth="1"/>
    <col min="5" max="5" width="14.7109375" hidden="1" customWidth="1"/>
    <col min="6" max="6" width="26.7109375" customWidth="1"/>
    <col min="7" max="7" width="33.7109375" customWidth="1"/>
    <col min="8" max="8" width="40.7109375" customWidth="1"/>
    <col min="9" max="9" width="15.7109375" customWidth="1"/>
    <col min="10" max="10" width="14.7109375" customWidth="1"/>
    <col min="11" max="12" width="13.7109375" style="12" customWidth="1"/>
    <col min="13" max="17" width="14.7109375" customWidth="1"/>
    <col min="18" max="18" width="30.7109375" customWidth="1"/>
    <col min="19" max="19" width="14.7109375" customWidth="1"/>
    <col min="20" max="21" width="14.7109375" style="9" hidden="1" customWidth="1"/>
    <col min="22" max="22" width="8.85546875" hidden="1" customWidth="1"/>
    <col min="23" max="24" width="42.85546875" hidden="1" customWidth="1"/>
    <col min="25" max="26" width="30" hidden="1" customWidth="1"/>
    <col min="27" max="27" width="40.140625" hidden="1" customWidth="1"/>
    <col min="28" max="29" width="11.42578125" hidden="1" customWidth="1"/>
    <col min="30" max="31" width="34.5703125" hidden="1" customWidth="1"/>
    <col min="32" max="33" width="28.85546875" hidden="1" customWidth="1"/>
    <col min="34" max="34" width="23.5703125" hidden="1" customWidth="1"/>
    <col min="35" max="36" width="11.42578125" hidden="1" customWidth="1"/>
    <col min="37" max="37" width="48.28515625" hidden="1" customWidth="1"/>
    <col min="38" max="71" width="40.140625" hidden="1" customWidth="1"/>
    <col min="72" max="72" width="55.28515625" hidden="1" customWidth="1"/>
    <col min="73" max="96" width="40.140625" hidden="1" customWidth="1"/>
    <col min="97" max="97" width="31.42578125" hidden="1" customWidth="1"/>
    <col min="98" max="98" width="41" hidden="1" customWidth="1"/>
    <col min="99" max="99" width="24.85546875" hidden="1" customWidth="1"/>
    <col min="100" max="100" width="38.42578125" hidden="1" customWidth="1"/>
    <col min="101" max="101" width="31.5703125" hidden="1" customWidth="1"/>
  </cols>
  <sheetData>
    <row r="1" spans="1:101" ht="24.95" customHeight="1" thickBot="1" x14ac:dyDescent="0.3">
      <c r="A1" s="189" t="s">
        <v>143</v>
      </c>
      <c r="B1" s="190"/>
      <c r="C1" s="187" t="s">
        <v>248</v>
      </c>
      <c r="D1" s="188"/>
      <c r="E1" s="118"/>
      <c r="F1" s="39"/>
      <c r="G1" s="134"/>
      <c r="H1" s="39"/>
      <c r="I1" s="39"/>
      <c r="J1" s="38"/>
      <c r="K1" s="38"/>
      <c r="L1" s="38"/>
      <c r="M1" s="38"/>
      <c r="N1" s="38"/>
      <c r="O1" s="42"/>
      <c r="P1" s="43"/>
      <c r="Q1" s="43"/>
      <c r="R1" s="40" t="s">
        <v>249</v>
      </c>
      <c r="S1" s="43"/>
      <c r="T1" s="43"/>
      <c r="U1" s="43"/>
      <c r="W1" s="9"/>
      <c r="X1" s="9"/>
      <c r="Y1" s="9"/>
      <c r="Z1" s="38"/>
    </row>
    <row r="2" spans="1:101" ht="15" customHeight="1" x14ac:dyDescent="0.25">
      <c r="A2" s="10"/>
      <c r="B2" s="10"/>
      <c r="C2" s="10"/>
      <c r="D2" s="10"/>
      <c r="E2" s="10"/>
      <c r="F2" s="10"/>
      <c r="G2" s="10"/>
      <c r="H2" s="10"/>
      <c r="I2" s="10"/>
      <c r="J2" s="10"/>
      <c r="K2" s="10"/>
      <c r="L2" s="10"/>
      <c r="M2" s="10"/>
      <c r="N2" s="10"/>
      <c r="O2" s="39"/>
      <c r="P2" s="10"/>
      <c r="Q2" s="38"/>
      <c r="R2" s="38"/>
      <c r="S2" s="9"/>
    </row>
    <row r="3" spans="1:101" ht="15" customHeight="1" x14ac:dyDescent="0.25">
      <c r="A3" s="3" t="s">
        <v>28</v>
      </c>
      <c r="B3" s="4"/>
      <c r="D3" s="198"/>
      <c r="E3" s="198"/>
      <c r="F3" s="198"/>
      <c r="G3" s="110"/>
      <c r="H3" s="38"/>
      <c r="I3" s="1" t="s">
        <v>132</v>
      </c>
      <c r="J3" s="170"/>
      <c r="K3" s="170"/>
      <c r="L3" s="131"/>
      <c r="M3" s="44"/>
      <c r="N3" s="38"/>
      <c r="O3" s="38"/>
      <c r="P3" s="38"/>
      <c r="Q3" s="37" t="s">
        <v>36</v>
      </c>
      <c r="R3" s="170"/>
      <c r="S3" s="170"/>
    </row>
    <row r="4" spans="1:101" ht="8.25" customHeight="1" x14ac:dyDescent="0.25">
      <c r="A4" s="5"/>
      <c r="B4" s="4"/>
      <c r="D4" s="4"/>
      <c r="E4" s="4"/>
      <c r="F4" s="6"/>
      <c r="G4" s="6"/>
      <c r="H4" s="38"/>
      <c r="I4" s="7"/>
      <c r="J4" s="8"/>
      <c r="K4" s="8"/>
      <c r="L4" s="8"/>
      <c r="M4" s="8"/>
      <c r="N4" s="8"/>
      <c r="O4" s="8"/>
      <c r="P4" s="38"/>
      <c r="Q4" s="39"/>
      <c r="R4" s="39"/>
      <c r="S4" s="9"/>
    </row>
    <row r="5" spans="1:101" ht="15" customHeight="1" x14ac:dyDescent="0.25">
      <c r="A5" s="36" t="s">
        <v>35</v>
      </c>
      <c r="B5" s="4"/>
      <c r="D5" s="198"/>
      <c r="E5" s="198"/>
      <c r="F5" s="198"/>
      <c r="G5" s="110"/>
      <c r="H5" s="38"/>
      <c r="I5" s="45" t="s">
        <v>32</v>
      </c>
      <c r="J5" s="108"/>
      <c r="K5" s="108"/>
      <c r="L5" s="108"/>
      <c r="M5" s="108"/>
      <c r="N5" s="108"/>
      <c r="O5" s="108"/>
      <c r="P5" s="38"/>
      <c r="Q5" s="37" t="s">
        <v>29</v>
      </c>
      <c r="R5" s="170"/>
      <c r="S5" s="170"/>
    </row>
    <row r="6" spans="1:101" ht="7.5" customHeight="1" thickBot="1" x14ac:dyDescent="0.3">
      <c r="A6" s="36"/>
      <c r="B6" s="4"/>
      <c r="C6" s="4"/>
      <c r="D6" s="2"/>
      <c r="E6" s="2"/>
      <c r="H6" s="38"/>
      <c r="I6" s="1"/>
      <c r="J6" s="14"/>
      <c r="K6" s="37"/>
      <c r="L6" s="37"/>
      <c r="M6" s="37"/>
      <c r="N6" s="37"/>
      <c r="O6" s="37"/>
      <c r="P6" s="38"/>
      <c r="Q6" s="39"/>
      <c r="R6" s="37"/>
      <c r="S6" s="11"/>
    </row>
    <row r="7" spans="1:101" x14ac:dyDescent="0.25">
      <c r="A7" s="193" t="s">
        <v>77</v>
      </c>
      <c r="B7" s="191"/>
      <c r="C7" s="191"/>
      <c r="D7" s="195" t="s">
        <v>56</v>
      </c>
      <c r="E7" s="116"/>
      <c r="F7" s="199"/>
      <c r="G7" s="111"/>
      <c r="H7" s="38"/>
      <c r="I7" s="38"/>
      <c r="J7" s="130" t="s">
        <v>226</v>
      </c>
      <c r="K7" s="130"/>
      <c r="L7" s="44"/>
      <c r="M7" s="44"/>
      <c r="N7" s="38"/>
      <c r="O7" s="38"/>
      <c r="P7" s="38"/>
      <c r="Q7" s="46" t="s">
        <v>223</v>
      </c>
      <c r="R7" s="171" t="str">
        <f>IF(C1="AFP",W19,IF(C1="Diversifizierung",W20,""))</f>
        <v/>
      </c>
      <c r="S7" s="171"/>
    </row>
    <row r="8" spans="1:101" ht="7.5" customHeight="1" thickBot="1" x14ac:dyDescent="0.3">
      <c r="A8" s="194"/>
      <c r="B8" s="192"/>
      <c r="C8" s="192"/>
      <c r="D8" s="196"/>
      <c r="E8" s="117"/>
      <c r="F8" s="200"/>
      <c r="G8" s="111"/>
      <c r="H8" s="17"/>
      <c r="I8" s="18"/>
      <c r="J8" s="197"/>
      <c r="K8" s="197"/>
      <c r="L8" s="129"/>
      <c r="M8" s="129"/>
      <c r="N8" s="20"/>
      <c r="O8" s="19"/>
      <c r="P8" s="46"/>
      <c r="Q8" s="24"/>
      <c r="R8" s="38"/>
      <c r="S8" s="15"/>
    </row>
    <row r="9" spans="1:101" s="22" customFormat="1" ht="14.25" x14ac:dyDescent="0.2">
      <c r="A9" s="16" t="s">
        <v>46</v>
      </c>
      <c r="B9" s="4"/>
      <c r="C9" s="4"/>
      <c r="D9" s="37"/>
      <c r="E9" s="37"/>
      <c r="F9" s="17"/>
      <c r="G9" s="17"/>
      <c r="H9" s="18"/>
      <c r="I9" s="17"/>
      <c r="J9" s="19"/>
      <c r="K9" s="19"/>
      <c r="L9" s="19"/>
      <c r="M9" s="20"/>
      <c r="N9" s="21"/>
      <c r="O9" s="46"/>
      <c r="P9" s="24"/>
      <c r="Q9" s="24"/>
      <c r="R9" s="24"/>
      <c r="S9" s="23"/>
      <c r="T9" s="24"/>
      <c r="U9" s="24"/>
    </row>
    <row r="10" spans="1:101" s="25" customFormat="1" x14ac:dyDescent="0.25">
      <c r="A10" s="184" t="s">
        <v>47</v>
      </c>
      <c r="B10" s="184"/>
      <c r="C10" s="184"/>
      <c r="D10" s="184"/>
      <c r="E10" s="184"/>
      <c r="F10" s="184"/>
      <c r="G10" s="184"/>
      <c r="H10" s="184"/>
      <c r="I10" s="184"/>
      <c r="J10" s="184"/>
      <c r="K10" s="184"/>
      <c r="L10" s="184"/>
      <c r="M10" s="184"/>
      <c r="N10" s="184"/>
      <c r="O10" s="27"/>
      <c r="P10" s="27"/>
      <c r="Q10" s="27"/>
      <c r="R10" s="27"/>
      <c r="S10" s="26"/>
      <c r="T10" s="27"/>
      <c r="U10" s="27"/>
      <c r="CS10" s="135" t="s">
        <v>137</v>
      </c>
      <c r="CT10" s="135" t="s">
        <v>83</v>
      </c>
      <c r="CU10" s="135" t="s">
        <v>82</v>
      </c>
      <c r="CV10" s="105" t="s">
        <v>84</v>
      </c>
      <c r="CW10" s="105" t="s">
        <v>85</v>
      </c>
    </row>
    <row r="11" spans="1:101" s="25" customFormat="1" ht="15.75" thickBot="1" x14ac:dyDescent="0.3">
      <c r="A11" s="112"/>
      <c r="B11" s="112"/>
      <c r="C11" s="112"/>
      <c r="D11" s="112"/>
      <c r="E11" s="115"/>
      <c r="G11" s="112"/>
      <c r="H11" s="112"/>
      <c r="I11" s="112"/>
      <c r="J11" s="112"/>
      <c r="K11" s="112"/>
      <c r="L11" s="112"/>
      <c r="M11" s="122"/>
      <c r="N11" s="112"/>
      <c r="O11" s="27"/>
      <c r="P11" s="27"/>
      <c r="Q11" s="27"/>
      <c r="R11" s="27"/>
      <c r="S11" s="26"/>
      <c r="T11" s="27"/>
      <c r="U11" s="27"/>
      <c r="AK11" t="s">
        <v>185</v>
      </c>
      <c r="CS11" s="135" t="s">
        <v>245</v>
      </c>
      <c r="CT11" s="135"/>
      <c r="CU11" s="135" t="s">
        <v>157</v>
      </c>
      <c r="CV11" s="104" t="s">
        <v>158</v>
      </c>
      <c r="CW11" s="104" t="s">
        <v>159</v>
      </c>
    </row>
    <row r="12" spans="1:101" s="159" customFormat="1" ht="20.100000000000001" hidden="1" customHeight="1" thickBot="1" x14ac:dyDescent="0.3">
      <c r="A12" s="157" t="s">
        <v>0</v>
      </c>
      <c r="B12" s="157" t="s">
        <v>2</v>
      </c>
      <c r="C12" s="157" t="s">
        <v>1</v>
      </c>
      <c r="D12" s="157" t="s">
        <v>5</v>
      </c>
      <c r="E12" s="157" t="s">
        <v>4</v>
      </c>
      <c r="F12" s="158" t="s">
        <v>38</v>
      </c>
      <c r="G12" s="157" t="s">
        <v>3</v>
      </c>
      <c r="H12" s="157"/>
      <c r="I12" s="157" t="s">
        <v>133</v>
      </c>
      <c r="J12" s="157" t="s">
        <v>6</v>
      </c>
      <c r="K12" s="157"/>
      <c r="L12" s="157" t="s">
        <v>20</v>
      </c>
      <c r="M12" s="157" t="s">
        <v>31</v>
      </c>
      <c r="N12" s="157" t="s">
        <v>7</v>
      </c>
      <c r="O12" s="157" t="s">
        <v>19</v>
      </c>
      <c r="P12" s="157"/>
      <c r="Q12" s="157" t="s">
        <v>8</v>
      </c>
      <c r="R12" s="47"/>
      <c r="S12" s="157"/>
      <c r="T12" s="47"/>
      <c r="U12" s="47"/>
      <c r="CR12" s="160"/>
    </row>
    <row r="13" spans="1:101" ht="90" customHeight="1" thickBot="1" x14ac:dyDescent="0.3">
      <c r="A13" s="29" t="s">
        <v>24</v>
      </c>
      <c r="B13" s="29" t="s">
        <v>44</v>
      </c>
      <c r="C13" s="29" t="s">
        <v>50</v>
      </c>
      <c r="D13" s="29" t="s">
        <v>18</v>
      </c>
      <c r="E13" s="29" t="s">
        <v>161</v>
      </c>
      <c r="F13" s="29" t="s">
        <v>38</v>
      </c>
      <c r="G13" s="29" t="s">
        <v>81</v>
      </c>
      <c r="H13" s="29" t="s">
        <v>131</v>
      </c>
      <c r="I13" s="29" t="s">
        <v>135</v>
      </c>
      <c r="J13" s="29" t="s">
        <v>25</v>
      </c>
      <c r="K13" s="29" t="s">
        <v>48</v>
      </c>
      <c r="L13" s="29" t="s">
        <v>134</v>
      </c>
      <c r="M13" s="29" t="s">
        <v>222</v>
      </c>
      <c r="N13" s="29" t="s">
        <v>33</v>
      </c>
      <c r="O13" s="30" t="s">
        <v>34</v>
      </c>
      <c r="P13" s="30" t="s">
        <v>22</v>
      </c>
      <c r="Q13" s="31" t="s">
        <v>49</v>
      </c>
      <c r="R13" s="178" t="s">
        <v>37</v>
      </c>
      <c r="S13" s="179"/>
      <c r="V13" s="28" t="s">
        <v>9</v>
      </c>
      <c r="W13" s="9"/>
      <c r="X13" t="s">
        <v>137</v>
      </c>
      <c r="AD13" t="s">
        <v>142</v>
      </c>
      <c r="AK13" t="str">
        <f t="shared" ref="AK13:AU13" si="0">SUBSTITUTE(ADDRESS(1,COLUMN(),4),1,)</f>
        <v>AK</v>
      </c>
      <c r="AL13" t="str">
        <f t="shared" si="0"/>
        <v>AL</v>
      </c>
      <c r="AM13" t="str">
        <f t="shared" si="0"/>
        <v>AM</v>
      </c>
      <c r="AN13" t="str">
        <f t="shared" si="0"/>
        <v>AN</v>
      </c>
      <c r="AO13" t="str">
        <f t="shared" si="0"/>
        <v>AO</v>
      </c>
      <c r="AP13" t="str">
        <f t="shared" si="0"/>
        <v>AP</v>
      </c>
      <c r="AQ13" t="str">
        <f t="shared" si="0"/>
        <v>AQ</v>
      </c>
      <c r="AR13" t="str">
        <f t="shared" si="0"/>
        <v>AR</v>
      </c>
      <c r="AS13" t="str">
        <f t="shared" si="0"/>
        <v>AS</v>
      </c>
      <c r="AT13" t="str">
        <f t="shared" si="0"/>
        <v>AT</v>
      </c>
      <c r="AU13" t="str">
        <f t="shared" si="0"/>
        <v>AU</v>
      </c>
      <c r="AV13" t="str">
        <f>SUBSTITUTE(ADDRESS(1,COLUMN(),4),1,)</f>
        <v>AV</v>
      </c>
      <c r="AW13" t="str">
        <f t="shared" ref="AW13:CQ13" si="1">SUBSTITUTE(ADDRESS(1,COLUMN(),4),1,)</f>
        <v>AW</v>
      </c>
      <c r="AX13" t="str">
        <f t="shared" si="1"/>
        <v>AX</v>
      </c>
      <c r="AY13" t="str">
        <f t="shared" si="1"/>
        <v>AY</v>
      </c>
      <c r="AZ13" t="str">
        <f t="shared" si="1"/>
        <v>AZ</v>
      </c>
      <c r="BA13" t="str">
        <f t="shared" si="1"/>
        <v>BA</v>
      </c>
      <c r="BB13" t="str">
        <f t="shared" si="1"/>
        <v>BB</v>
      </c>
      <c r="BC13" t="str">
        <f t="shared" si="1"/>
        <v>BC</v>
      </c>
      <c r="BD13" t="str">
        <f t="shared" si="1"/>
        <v>BD</v>
      </c>
      <c r="BE13" t="str">
        <f t="shared" si="1"/>
        <v>BE</v>
      </c>
      <c r="BF13" t="str">
        <f t="shared" si="1"/>
        <v>BF</v>
      </c>
      <c r="BG13" t="str">
        <f t="shared" si="1"/>
        <v>BG</v>
      </c>
      <c r="BH13" t="str">
        <f t="shared" si="1"/>
        <v>BH</v>
      </c>
      <c r="BI13" t="str">
        <f t="shared" si="1"/>
        <v>BI</v>
      </c>
      <c r="BJ13" t="str">
        <f t="shared" si="1"/>
        <v>BJ</v>
      </c>
      <c r="BK13" t="str">
        <f t="shared" si="1"/>
        <v>BK</v>
      </c>
      <c r="BL13" t="str">
        <f t="shared" si="1"/>
        <v>BL</v>
      </c>
      <c r="BM13" t="str">
        <f t="shared" si="1"/>
        <v>BM</v>
      </c>
      <c r="BN13" t="str">
        <f t="shared" si="1"/>
        <v>BN</v>
      </c>
      <c r="BO13" t="str">
        <f t="shared" si="1"/>
        <v>BO</v>
      </c>
      <c r="BP13" t="str">
        <f t="shared" si="1"/>
        <v>BP</v>
      </c>
      <c r="BQ13" t="str">
        <f t="shared" si="1"/>
        <v>BQ</v>
      </c>
      <c r="BR13" t="str">
        <f t="shared" si="1"/>
        <v>BR</v>
      </c>
      <c r="BS13" t="str">
        <f t="shared" si="1"/>
        <v>BS</v>
      </c>
      <c r="BT13" t="str">
        <f t="shared" si="1"/>
        <v>BT</v>
      </c>
      <c r="BU13" t="str">
        <f t="shared" si="1"/>
        <v>BU</v>
      </c>
      <c r="BV13" t="str">
        <f t="shared" si="1"/>
        <v>BV</v>
      </c>
      <c r="BW13" t="str">
        <f t="shared" si="1"/>
        <v>BW</v>
      </c>
      <c r="BX13" t="str">
        <f t="shared" si="1"/>
        <v>BX</v>
      </c>
      <c r="BY13" t="str">
        <f t="shared" si="1"/>
        <v>BY</v>
      </c>
      <c r="BZ13" t="str">
        <f t="shared" si="1"/>
        <v>BZ</v>
      </c>
      <c r="CA13" t="str">
        <f t="shared" si="1"/>
        <v>CA</v>
      </c>
      <c r="CB13" t="str">
        <f t="shared" si="1"/>
        <v>CB</v>
      </c>
      <c r="CC13" t="str">
        <f t="shared" si="1"/>
        <v>CC</v>
      </c>
      <c r="CD13" t="str">
        <f t="shared" si="1"/>
        <v>CD</v>
      </c>
      <c r="CE13" t="str">
        <f t="shared" si="1"/>
        <v>CE</v>
      </c>
      <c r="CF13" t="str">
        <f t="shared" si="1"/>
        <v>CF</v>
      </c>
      <c r="CG13" t="str">
        <f t="shared" si="1"/>
        <v>CG</v>
      </c>
      <c r="CH13" t="str">
        <f t="shared" si="1"/>
        <v>CH</v>
      </c>
      <c r="CI13" t="str">
        <f t="shared" si="1"/>
        <v>CI</v>
      </c>
      <c r="CJ13" t="str">
        <f t="shared" si="1"/>
        <v>CJ</v>
      </c>
      <c r="CK13" t="str">
        <f t="shared" si="1"/>
        <v>CK</v>
      </c>
      <c r="CL13" t="str">
        <f t="shared" si="1"/>
        <v>CL</v>
      </c>
      <c r="CM13" t="str">
        <f t="shared" si="1"/>
        <v>CM</v>
      </c>
      <c r="CN13" t="str">
        <f t="shared" si="1"/>
        <v>CN</v>
      </c>
      <c r="CO13" t="str">
        <f t="shared" si="1"/>
        <v>CO</v>
      </c>
      <c r="CP13" t="str">
        <f t="shared" si="1"/>
        <v>CP</v>
      </c>
      <c r="CQ13" t="str">
        <f t="shared" si="1"/>
        <v>CQ</v>
      </c>
      <c r="CR13" s="133"/>
    </row>
    <row r="14" spans="1:101" ht="21" customHeight="1" thickBot="1" x14ac:dyDescent="0.3">
      <c r="A14" s="167"/>
      <c r="B14" s="182" t="s">
        <v>57</v>
      </c>
      <c r="C14" s="182"/>
      <c r="D14" s="182"/>
      <c r="E14" s="182"/>
      <c r="F14" s="182"/>
      <c r="G14" s="182"/>
      <c r="H14" s="182"/>
      <c r="I14" s="182"/>
      <c r="J14" s="183"/>
      <c r="K14" s="35">
        <f>SUBTOTAL(9,K16:K278)</f>
        <v>0</v>
      </c>
      <c r="L14" s="41"/>
      <c r="M14" s="35">
        <f t="shared" ref="M14:Q14" si="2">SUBTOTAL(9,M16:M278)</f>
        <v>0</v>
      </c>
      <c r="N14" s="35">
        <f t="shared" si="2"/>
        <v>0</v>
      </c>
      <c r="O14" s="35">
        <f t="shared" si="2"/>
        <v>0</v>
      </c>
      <c r="P14" s="35">
        <f t="shared" si="2"/>
        <v>0</v>
      </c>
      <c r="Q14" s="35">
        <f t="shared" si="2"/>
        <v>0</v>
      </c>
      <c r="R14" s="180"/>
      <c r="S14" s="181"/>
      <c r="T14" s="33"/>
      <c r="U14" s="33"/>
      <c r="V14" s="9"/>
      <c r="W14" s="38" t="s">
        <v>163</v>
      </c>
      <c r="X14" t="s">
        <v>136</v>
      </c>
      <c r="Y14" t="s">
        <v>138</v>
      </c>
      <c r="Z14" t="s">
        <v>38</v>
      </c>
      <c r="AA14" t="s">
        <v>139</v>
      </c>
      <c r="AB14" t="s">
        <v>140</v>
      </c>
      <c r="AC14" t="s">
        <v>186</v>
      </c>
      <c r="AD14" t="s">
        <v>136</v>
      </c>
      <c r="AE14" t="s">
        <v>162</v>
      </c>
      <c r="AF14" t="s">
        <v>138</v>
      </c>
      <c r="AG14" t="s">
        <v>38</v>
      </c>
      <c r="AH14" t="s">
        <v>139</v>
      </c>
      <c r="AI14" t="s">
        <v>140</v>
      </c>
      <c r="AJ14" t="s">
        <v>141</v>
      </c>
      <c r="AK14" t="s">
        <v>88</v>
      </c>
      <c r="AL14" t="s">
        <v>211</v>
      </c>
      <c r="AM14" t="s">
        <v>212</v>
      </c>
      <c r="AN14" t="s">
        <v>91</v>
      </c>
      <c r="AO14" t="s">
        <v>92</v>
      </c>
      <c r="AP14" t="s">
        <v>93</v>
      </c>
      <c r="AQ14" t="s">
        <v>94</v>
      </c>
      <c r="AR14" t="s">
        <v>95</v>
      </c>
      <c r="AS14" t="s">
        <v>188</v>
      </c>
      <c r="AT14" t="s">
        <v>87</v>
      </c>
      <c r="AU14" t="s">
        <v>89</v>
      </c>
      <c r="AV14" t="s">
        <v>97</v>
      </c>
      <c r="AW14" t="s">
        <v>213</v>
      </c>
      <c r="AX14" t="s">
        <v>189</v>
      </c>
      <c r="AY14" t="s">
        <v>190</v>
      </c>
      <c r="AZ14" t="s">
        <v>214</v>
      </c>
      <c r="BA14" t="s">
        <v>215</v>
      </c>
      <c r="BB14" t="s">
        <v>102</v>
      </c>
      <c r="BC14" t="s">
        <v>191</v>
      </c>
      <c r="BD14" t="s">
        <v>104</v>
      </c>
      <c r="BE14" t="s">
        <v>55</v>
      </c>
      <c r="BF14" t="s">
        <v>192</v>
      </c>
      <c r="BG14" t="s">
        <v>193</v>
      </c>
      <c r="BH14" t="s">
        <v>194</v>
      </c>
      <c r="BI14" t="s">
        <v>195</v>
      </c>
      <c r="BJ14" t="s">
        <v>196</v>
      </c>
      <c r="BK14" t="s">
        <v>197</v>
      </c>
      <c r="BL14" t="s">
        <v>216</v>
      </c>
      <c r="BM14" t="s">
        <v>198</v>
      </c>
      <c r="BN14" t="s">
        <v>199</v>
      </c>
      <c r="BO14" t="s">
        <v>200</v>
      </c>
      <c r="BP14" t="s">
        <v>201</v>
      </c>
      <c r="BQ14" t="s">
        <v>202</v>
      </c>
      <c r="BR14" t="s">
        <v>203</v>
      </c>
      <c r="BS14" t="s">
        <v>181</v>
      </c>
      <c r="BT14" t="s">
        <v>204</v>
      </c>
      <c r="BU14" t="s">
        <v>183</v>
      </c>
      <c r="BV14" t="s">
        <v>205</v>
      </c>
      <c r="BW14" t="s">
        <v>114</v>
      </c>
      <c r="BX14" t="s">
        <v>217</v>
      </c>
      <c r="BY14" t="s">
        <v>206</v>
      </c>
      <c r="BZ14" t="s">
        <v>207</v>
      </c>
      <c r="CA14" t="s">
        <v>218</v>
      </c>
      <c r="CB14" t="s">
        <v>219</v>
      </c>
      <c r="CC14" t="s">
        <v>208</v>
      </c>
      <c r="CD14" t="s">
        <v>115</v>
      </c>
      <c r="CE14" t="s">
        <v>117</v>
      </c>
      <c r="CF14" t="s">
        <v>220</v>
      </c>
      <c r="CG14" t="s">
        <v>209</v>
      </c>
      <c r="CH14" t="s">
        <v>210</v>
      </c>
      <c r="CI14" t="s">
        <v>126</v>
      </c>
      <c r="CJ14" t="s">
        <v>120</v>
      </c>
      <c r="CK14" t="s">
        <v>119</v>
      </c>
      <c r="CL14" t="s">
        <v>221</v>
      </c>
      <c r="CM14" t="s">
        <v>156</v>
      </c>
      <c r="CN14" t="s">
        <v>122</v>
      </c>
      <c r="CO14" t="s">
        <v>155</v>
      </c>
      <c r="CP14" t="s">
        <v>124</v>
      </c>
      <c r="CQ14" t="s">
        <v>121</v>
      </c>
      <c r="CR14" s="133"/>
      <c r="CT14" t="s">
        <v>83</v>
      </c>
      <c r="CU14" s="114" t="str">
        <f>IF($C$1="AFP",CU10,CU11)</f>
        <v>baul. Investitionen</v>
      </c>
      <c r="CV14" s="114" t="str">
        <f>IF($C$1="AFP",CV10,CV11)</f>
        <v>Investitionen Technik</v>
      </c>
      <c r="CW14" s="114" t="str">
        <f>IF($C$1="AFP",CW10,CW11)</f>
        <v>Investitionen Dienstleistungen</v>
      </c>
    </row>
    <row r="15" spans="1:101" ht="15" customHeight="1" thickBot="1" x14ac:dyDescent="0.3">
      <c r="A15" s="97"/>
      <c r="B15" s="98"/>
      <c r="C15" s="98"/>
      <c r="D15" s="98"/>
      <c r="E15" s="98"/>
      <c r="F15" s="98"/>
      <c r="G15" s="98"/>
      <c r="H15" s="98"/>
      <c r="I15" s="98"/>
      <c r="J15" s="99"/>
      <c r="K15" s="102"/>
      <c r="L15" s="99"/>
      <c r="M15" s="123"/>
      <c r="N15" s="100"/>
      <c r="O15" s="100"/>
      <c r="P15" s="100"/>
      <c r="Q15" s="100"/>
      <c r="R15" s="185"/>
      <c r="S15" s="186"/>
      <c r="T15" s="33"/>
      <c r="U15" s="33"/>
      <c r="V15" s="38"/>
      <c r="CR15" s="133"/>
    </row>
    <row r="16" spans="1:101" ht="21" customHeight="1" x14ac:dyDescent="0.25">
      <c r="A16" s="136"/>
      <c r="B16" s="137"/>
      <c r="C16" s="138"/>
      <c r="D16" s="139"/>
      <c r="E16" s="140"/>
      <c r="F16" s="141"/>
      <c r="G16" s="142"/>
      <c r="H16" s="143"/>
      <c r="I16" s="161" t="str">
        <f>IF($C$1="AFP",IFERROR(VLOOKUP(H16,$AA$16:$AB$30,2,FALSE),""),IFERROR(VLOOKUP(H16,$AH$16:$AI$17,2,FALSE),""))</f>
        <v/>
      </c>
      <c r="J16" s="139"/>
      <c r="K16" s="113"/>
      <c r="L16" s="113"/>
      <c r="M16" s="151"/>
      <c r="N16" s="151"/>
      <c r="O16" s="126" t="str">
        <f>IF(N16="","",ROUND((L16-M16-N16),2))</f>
        <v/>
      </c>
      <c r="P16" s="113"/>
      <c r="Q16" s="124" t="str">
        <f>IF(O16="","",ROUND((O16-P16),2))</f>
        <v/>
      </c>
      <c r="R16" s="172"/>
      <c r="S16" s="173"/>
      <c r="T16" s="32"/>
      <c r="V16" s="9"/>
      <c r="W16" s="114" t="s">
        <v>137</v>
      </c>
      <c r="X16" s="106" t="s">
        <v>88</v>
      </c>
      <c r="Y16" s="106" t="s">
        <v>82</v>
      </c>
      <c r="Z16" s="103" t="str">
        <f>IFERROR(VLOOKUP(F16,$X$16:$Y$92,2,FALSE),"")</f>
        <v/>
      </c>
      <c r="AA16" s="107" t="s">
        <v>127</v>
      </c>
      <c r="AB16" s="107">
        <v>20</v>
      </c>
      <c r="AC16" s="121" t="e">
        <f>HLOOKUP(F17,$AJ$14:$CP$27,2,FALSE)</f>
        <v>#N/A</v>
      </c>
      <c r="AD16" t="s">
        <v>144</v>
      </c>
      <c r="AE16" t="s">
        <v>160</v>
      </c>
      <c r="AF16" t="s">
        <v>157</v>
      </c>
      <c r="AG16" t="str">
        <f t="shared" ref="AG16:AG79" si="3">IFERROR(VLOOKUP(F16,$AD$16:$AF$100,2,FALSE),"")</f>
        <v/>
      </c>
      <c r="AH16" t="s">
        <v>160</v>
      </c>
      <c r="AI16">
        <v>25</v>
      </c>
      <c r="AJ16" t="e">
        <f>VLOOKUP(F16,$AD$16:$AE$47,2,FALSE)</f>
        <v>#N/A</v>
      </c>
      <c r="AK16" s="119" t="s">
        <v>127</v>
      </c>
      <c r="AL16" s="119" t="s">
        <v>127</v>
      </c>
      <c r="AM16" s="119" t="s">
        <v>127</v>
      </c>
      <c r="AN16" s="119" t="s">
        <v>127</v>
      </c>
      <c r="AO16" s="119" t="s">
        <v>127</v>
      </c>
      <c r="AP16" s="119" t="s">
        <v>127</v>
      </c>
      <c r="AQ16" s="119" t="s">
        <v>127</v>
      </c>
      <c r="AR16" s="119" t="s">
        <v>127</v>
      </c>
      <c r="AS16" s="119" t="s">
        <v>127</v>
      </c>
      <c r="AT16" s="119" t="s">
        <v>127</v>
      </c>
      <c r="AU16" s="119" t="s">
        <v>127</v>
      </c>
      <c r="AV16" s="119" t="s">
        <v>127</v>
      </c>
      <c r="AW16" s="119" t="s">
        <v>127</v>
      </c>
      <c r="AX16" s="119" t="s">
        <v>127</v>
      </c>
      <c r="AY16" s="119" t="s">
        <v>127</v>
      </c>
      <c r="AZ16" s="119" t="s">
        <v>127</v>
      </c>
      <c r="BA16" s="119" t="s">
        <v>127</v>
      </c>
      <c r="BB16" s="119" t="s">
        <v>127</v>
      </c>
      <c r="BC16" s="119" t="s">
        <v>127</v>
      </c>
      <c r="BD16" s="119" t="s">
        <v>127</v>
      </c>
      <c r="BE16" s="119" t="s">
        <v>55</v>
      </c>
      <c r="BF16" s="119" t="s">
        <v>127</v>
      </c>
      <c r="BG16" s="119" t="s">
        <v>165</v>
      </c>
      <c r="BH16" s="119" t="s">
        <v>165</v>
      </c>
      <c r="BI16" s="119" t="s">
        <v>127</v>
      </c>
      <c r="BJ16" s="119" t="s">
        <v>127</v>
      </c>
      <c r="BK16" s="119" t="s">
        <v>127</v>
      </c>
      <c r="BL16" s="119" t="s">
        <v>127</v>
      </c>
      <c r="BM16" s="119" t="s">
        <v>165</v>
      </c>
      <c r="BN16" s="119" t="s">
        <v>166</v>
      </c>
      <c r="BO16" s="119" t="s">
        <v>166</v>
      </c>
      <c r="BP16" s="119" t="s">
        <v>166</v>
      </c>
      <c r="BQ16" s="119" t="s">
        <v>165</v>
      </c>
      <c r="BR16" s="119" t="s">
        <v>165</v>
      </c>
      <c r="BS16" s="119" t="s">
        <v>165</v>
      </c>
      <c r="BT16" s="119" t="s">
        <v>166</v>
      </c>
      <c r="BU16" s="119" t="s">
        <v>166</v>
      </c>
      <c r="BV16" s="119" t="s">
        <v>127</v>
      </c>
      <c r="BW16" s="119" t="s">
        <v>127</v>
      </c>
      <c r="BX16" s="119" t="s">
        <v>127</v>
      </c>
      <c r="BY16" s="119" t="s">
        <v>127</v>
      </c>
      <c r="BZ16" s="119" t="s">
        <v>127</v>
      </c>
      <c r="CA16" s="119" t="s">
        <v>127</v>
      </c>
      <c r="CB16" s="119" t="s">
        <v>127</v>
      </c>
      <c r="CC16" s="119" t="s">
        <v>127</v>
      </c>
      <c r="CD16" s="119" t="s">
        <v>127</v>
      </c>
      <c r="CE16" s="119" t="s">
        <v>117</v>
      </c>
      <c r="CF16" s="119" t="s">
        <v>127</v>
      </c>
      <c r="CG16" s="119" t="s">
        <v>127</v>
      </c>
      <c r="CH16" s="119" t="s">
        <v>130</v>
      </c>
      <c r="CI16" s="119" t="s">
        <v>130</v>
      </c>
      <c r="CJ16" s="119" t="s">
        <v>130</v>
      </c>
      <c r="CK16" s="119" t="s">
        <v>130</v>
      </c>
      <c r="CL16" s="119" t="s">
        <v>130</v>
      </c>
      <c r="CM16" s="119" t="s">
        <v>130</v>
      </c>
      <c r="CN16" s="119" t="s">
        <v>130</v>
      </c>
      <c r="CO16" s="119" t="s">
        <v>130</v>
      </c>
      <c r="CP16" s="119" t="s">
        <v>130</v>
      </c>
      <c r="CQ16" s="119" t="s">
        <v>130</v>
      </c>
      <c r="CR16" s="133"/>
      <c r="CT16" t="str">
        <f>IF(C1="AFP","Futtersilos","")</f>
        <v/>
      </c>
      <c r="CU16" t="str">
        <f>IF(C1="AFP","Jungviehstall","Landw. Dienstleistung")</f>
        <v>Landw. Dienstleistung</v>
      </c>
      <c r="CV16" t="str">
        <f>IF(C1="AFP","Anlagen der Innenwirtschaft","Landw. Dienstleistung")</f>
        <v>Landw. Dienstleistung</v>
      </c>
      <c r="CW16" t="s">
        <v>115</v>
      </c>
    </row>
    <row r="17" spans="1:101" ht="21" customHeight="1" x14ac:dyDescent="0.25">
      <c r="A17" s="136"/>
      <c r="B17" s="137"/>
      <c r="C17" s="138"/>
      <c r="D17" s="139"/>
      <c r="E17" s="140"/>
      <c r="F17" s="141"/>
      <c r="G17" s="142"/>
      <c r="H17" s="143"/>
      <c r="I17" s="161" t="str">
        <f t="shared" ref="I17:I80" si="4">IF($C$1="AFP",IFERROR(VLOOKUP(H17,$AA$16:$AB$30,2,FALSE),""),IFERROR(VLOOKUP(H17,$AH$16:$AI$17,2,FALSE),""))</f>
        <v/>
      </c>
      <c r="J17" s="139"/>
      <c r="K17" s="113"/>
      <c r="L17" s="113"/>
      <c r="M17" s="151"/>
      <c r="N17" s="151"/>
      <c r="O17" s="126" t="str">
        <f t="shared" ref="O17:O80" si="5">IF(N17="","",ROUND((L17-M17-N17),2))</f>
        <v/>
      </c>
      <c r="P17" s="113"/>
      <c r="Q17" s="124" t="str">
        <f t="shared" ref="Q17:Q80" si="6">IF(O17="","",ROUND((O17-P17),2))</f>
        <v/>
      </c>
      <c r="R17" s="174"/>
      <c r="S17" s="175"/>
      <c r="T17" s="32"/>
      <c r="V17" s="9"/>
      <c r="W17" s="114" t="s">
        <v>142</v>
      </c>
      <c r="X17" s="103" t="s">
        <v>187</v>
      </c>
      <c r="Y17" s="103" t="s">
        <v>82</v>
      </c>
      <c r="Z17" s="103" t="str">
        <f t="shared" ref="Z17:Z79" si="7">IFERROR(VLOOKUP(F17,$X$16:$Y$92,2,FALSE),"")</f>
        <v/>
      </c>
      <c r="AA17" s="107" t="s">
        <v>128</v>
      </c>
      <c r="AB17" s="13">
        <v>30</v>
      </c>
      <c r="AC17" s="13"/>
      <c r="AD17" t="s">
        <v>145</v>
      </c>
      <c r="AE17" t="s">
        <v>160</v>
      </c>
      <c r="AF17" t="s">
        <v>157</v>
      </c>
      <c r="AG17" t="str">
        <f t="shared" si="3"/>
        <v/>
      </c>
      <c r="AH17" t="s">
        <v>130</v>
      </c>
      <c r="AI17">
        <v>99</v>
      </c>
      <c r="AJ17">
        <f t="shared" ref="AJ17:AJ47" si="8">IFERROR(VLOOKUP(F17,$AD$16:$AE$47,2,FALSE),0)</f>
        <v>0</v>
      </c>
      <c r="AK17" s="119" t="s">
        <v>128</v>
      </c>
      <c r="AL17" s="119" t="s">
        <v>128</v>
      </c>
      <c r="AM17" s="119" t="s">
        <v>129</v>
      </c>
      <c r="AN17" s="119" t="s">
        <v>129</v>
      </c>
      <c r="AO17" s="119" t="s">
        <v>129</v>
      </c>
      <c r="AP17" s="119" t="s">
        <v>129</v>
      </c>
      <c r="AQ17" s="119" t="s">
        <v>129</v>
      </c>
      <c r="AR17" s="119" t="s">
        <v>129</v>
      </c>
      <c r="AS17" s="119" t="s">
        <v>129</v>
      </c>
      <c r="AT17" s="119" t="s">
        <v>128</v>
      </c>
      <c r="AU17" s="119" t="s">
        <v>129</v>
      </c>
      <c r="AV17" s="120"/>
      <c r="AW17" s="120"/>
      <c r="AX17" s="120"/>
      <c r="AY17" s="120"/>
      <c r="AZ17" s="120"/>
      <c r="BA17" s="120"/>
      <c r="BB17" s="120"/>
      <c r="BC17" s="120"/>
      <c r="BD17" s="120"/>
      <c r="BE17" s="120"/>
      <c r="BG17" s="120"/>
      <c r="BH17" s="120"/>
      <c r="BI17" s="120"/>
      <c r="BJ17" s="120"/>
      <c r="BK17" s="120"/>
      <c r="BL17" s="120"/>
      <c r="BM17" s="120"/>
      <c r="BN17" s="119" t="s">
        <v>167</v>
      </c>
      <c r="BO17" s="119" t="s">
        <v>167</v>
      </c>
      <c r="BP17" s="119" t="s">
        <v>167</v>
      </c>
      <c r="BT17" s="119" t="s">
        <v>167</v>
      </c>
      <c r="BU17" s="119" t="s">
        <v>167</v>
      </c>
      <c r="CR17" s="133"/>
      <c r="CT17" t="str">
        <f>IF(C1="AFP","Heu-, Einstreulager","")</f>
        <v/>
      </c>
      <c r="CU17" t="str">
        <f>IF(C1="AFP","Mutterkühe, Rindermast","Hauswirtschaftl. Dienstleistungen")</f>
        <v>Hauswirtschaftl. Dienstleistungen</v>
      </c>
      <c r="CV17" t="str">
        <f>IF(C1="AFP","Frostschutzberegnung","Hauswirtschaftl. Dienstleistung")</f>
        <v>Hauswirtschaftl. Dienstleistung</v>
      </c>
      <c r="CW17" t="s">
        <v>117</v>
      </c>
    </row>
    <row r="18" spans="1:101" ht="21" customHeight="1" x14ac:dyDescent="0.25">
      <c r="A18" s="136"/>
      <c r="B18" s="137"/>
      <c r="C18" s="138"/>
      <c r="D18" s="139"/>
      <c r="E18" s="140"/>
      <c r="F18" s="141"/>
      <c r="G18" s="142"/>
      <c r="H18" s="143"/>
      <c r="I18" s="161" t="str">
        <f t="shared" si="4"/>
        <v/>
      </c>
      <c r="J18" s="139"/>
      <c r="K18" s="113"/>
      <c r="L18" s="113"/>
      <c r="M18" s="151"/>
      <c r="N18" s="151"/>
      <c r="O18" s="126" t="str">
        <f t="shared" si="5"/>
        <v/>
      </c>
      <c r="P18" s="113"/>
      <c r="Q18" s="124" t="str">
        <f t="shared" si="6"/>
        <v/>
      </c>
      <c r="R18" s="174"/>
      <c r="S18" s="175"/>
      <c r="T18" s="32"/>
      <c r="V18" s="9"/>
      <c r="W18" s="34"/>
      <c r="X18" s="103" t="s">
        <v>90</v>
      </c>
      <c r="Y18" s="103" t="s">
        <v>82</v>
      </c>
      <c r="Z18" s="103" t="str">
        <f t="shared" si="7"/>
        <v/>
      </c>
      <c r="AA18" s="107" t="s">
        <v>129</v>
      </c>
      <c r="AB18" s="13">
        <v>40</v>
      </c>
      <c r="AC18" s="13"/>
      <c r="AD18" t="s">
        <v>146</v>
      </c>
      <c r="AE18" t="s">
        <v>160</v>
      </c>
      <c r="AF18" t="s">
        <v>157</v>
      </c>
      <c r="AG18" t="str">
        <f t="shared" si="3"/>
        <v/>
      </c>
      <c r="AJ18">
        <f t="shared" si="8"/>
        <v>0</v>
      </c>
      <c r="AK18" s="119" t="s">
        <v>164</v>
      </c>
      <c r="AL18" s="119" t="s">
        <v>164</v>
      </c>
      <c r="AN18" s="120"/>
      <c r="AO18" s="120"/>
      <c r="AP18" s="120"/>
      <c r="AQ18" s="120"/>
      <c r="AR18" s="120"/>
      <c r="AS18" s="120"/>
      <c r="AT18" s="119" t="s">
        <v>164</v>
      </c>
      <c r="AV18" s="120"/>
      <c r="AW18" s="120"/>
      <c r="AX18" s="120"/>
      <c r="AY18" s="120"/>
      <c r="AZ18" s="120"/>
      <c r="BA18" s="120"/>
      <c r="BB18" s="120"/>
      <c r="BC18" s="120"/>
      <c r="BD18" s="120"/>
      <c r="BE18" s="120"/>
      <c r="BG18" s="120"/>
      <c r="BH18" s="120"/>
      <c r="BI18" s="120"/>
      <c r="BJ18" s="120"/>
      <c r="BK18" s="120"/>
      <c r="BL18" s="120"/>
      <c r="BM18" s="120"/>
      <c r="CR18" s="133"/>
      <c r="CT18" t="str">
        <f>IF(C1="AFP","Dunglager flüssig","")</f>
        <v/>
      </c>
      <c r="CU18" t="str">
        <f>IF(C1="AFP","Schaf-, Ziegenstall","Gastronomie")</f>
        <v>Gastronomie</v>
      </c>
      <c r="CV18" t="str">
        <f>IF(C1="AFP","Maschinen der Innen-, Außenwirtschaft","Gastronomie")</f>
        <v>Gastronomie</v>
      </c>
      <c r="CW18" t="s">
        <v>116</v>
      </c>
    </row>
    <row r="19" spans="1:101" ht="24.95" customHeight="1" x14ac:dyDescent="0.25">
      <c r="A19" s="136"/>
      <c r="B19" s="137"/>
      <c r="C19" s="138"/>
      <c r="D19" s="139"/>
      <c r="E19" s="140"/>
      <c r="F19" s="141"/>
      <c r="G19" s="142"/>
      <c r="H19" s="143"/>
      <c r="I19" s="161" t="str">
        <f t="shared" si="4"/>
        <v/>
      </c>
      <c r="J19" s="139"/>
      <c r="K19" s="113"/>
      <c r="L19" s="113"/>
      <c r="M19" s="151"/>
      <c r="N19" s="151"/>
      <c r="O19" s="126" t="str">
        <f t="shared" si="5"/>
        <v/>
      </c>
      <c r="P19" s="113"/>
      <c r="Q19" s="124" t="str">
        <f t="shared" si="6"/>
        <v/>
      </c>
      <c r="R19" s="172"/>
      <c r="S19" s="173"/>
      <c r="T19" s="32"/>
      <c r="V19" s="9"/>
      <c r="W19" s="128" t="s">
        <v>224</v>
      </c>
      <c r="X19" s="103" t="s">
        <v>91</v>
      </c>
      <c r="Y19" s="103" t="s">
        <v>82</v>
      </c>
      <c r="Z19" s="103" t="str">
        <f t="shared" si="7"/>
        <v/>
      </c>
      <c r="AA19" s="107" t="s">
        <v>55</v>
      </c>
      <c r="AB19" s="13">
        <v>21</v>
      </c>
      <c r="AC19" s="13"/>
      <c r="AD19" t="s">
        <v>147</v>
      </c>
      <c r="AE19" t="s">
        <v>160</v>
      </c>
      <c r="AF19" t="s">
        <v>157</v>
      </c>
      <c r="AG19" t="str">
        <f t="shared" si="3"/>
        <v/>
      </c>
      <c r="AJ19">
        <f t="shared" si="8"/>
        <v>0</v>
      </c>
      <c r="AK19" s="119" t="s">
        <v>169</v>
      </c>
      <c r="AL19" s="119" t="s">
        <v>169</v>
      </c>
      <c r="AN19" s="120"/>
      <c r="AO19" s="120"/>
      <c r="AP19" s="120"/>
      <c r="AQ19" s="120"/>
      <c r="AR19" s="120"/>
      <c r="AS19" s="120"/>
      <c r="AT19" s="119" t="s">
        <v>168</v>
      </c>
      <c r="AV19" s="120"/>
      <c r="AW19" s="120"/>
      <c r="AX19" s="120"/>
      <c r="AY19" s="120"/>
      <c r="AZ19" s="120"/>
      <c r="BA19" s="120"/>
      <c r="BB19" s="120"/>
      <c r="BC19" s="120"/>
      <c r="BD19" s="120"/>
      <c r="BE19" s="120"/>
      <c r="BG19" s="120"/>
      <c r="BH19" s="120"/>
      <c r="BI19" s="120"/>
      <c r="BJ19" s="120"/>
      <c r="BK19" s="120"/>
      <c r="BL19" s="120"/>
      <c r="BM19" s="120"/>
      <c r="CR19" s="133"/>
      <c r="CT19" t="str">
        <f>IF(C1="AFP","Dunglager fest","")</f>
        <v/>
      </c>
      <c r="CU19" t="str">
        <f>IF(C1="AFP","Zuchtsauenstall","Tourismus")</f>
        <v>Tourismus</v>
      </c>
      <c r="CV19" t="str">
        <f>IF(C1="AFP","Maschinen Dung","Biomasseverarbeitung")</f>
        <v>Biomasseverarbeitung</v>
      </c>
      <c r="CW19" t="str">
        <f>IF(C1="AFP","Sonstige Dienstleistungen","")</f>
        <v/>
      </c>
    </row>
    <row r="20" spans="1:101" ht="21" customHeight="1" x14ac:dyDescent="0.25">
      <c r="A20" s="136"/>
      <c r="B20" s="137"/>
      <c r="C20" s="138"/>
      <c r="D20" s="139"/>
      <c r="E20" s="140"/>
      <c r="F20" s="141"/>
      <c r="G20" s="142"/>
      <c r="H20" s="143"/>
      <c r="I20" s="161" t="str">
        <f t="shared" si="4"/>
        <v/>
      </c>
      <c r="J20" s="139"/>
      <c r="K20" s="113"/>
      <c r="L20" s="113"/>
      <c r="M20" s="151"/>
      <c r="N20" s="151"/>
      <c r="O20" s="126" t="str">
        <f t="shared" si="5"/>
        <v/>
      </c>
      <c r="P20" s="113"/>
      <c r="Q20" s="124" t="str">
        <f t="shared" si="6"/>
        <v/>
      </c>
      <c r="R20" s="174"/>
      <c r="S20" s="175"/>
      <c r="T20" s="32"/>
      <c r="V20" s="9"/>
      <c r="W20" s="128" t="s">
        <v>225</v>
      </c>
      <c r="X20" s="103" t="s">
        <v>92</v>
      </c>
      <c r="Y20" s="103" t="s">
        <v>82</v>
      </c>
      <c r="Z20" s="103" t="str">
        <f t="shared" si="7"/>
        <v/>
      </c>
      <c r="AA20" s="107" t="s">
        <v>117</v>
      </c>
      <c r="AB20" s="13">
        <v>60</v>
      </c>
      <c r="AC20" s="13"/>
      <c r="AD20" t="s">
        <v>148</v>
      </c>
      <c r="AE20" t="s">
        <v>160</v>
      </c>
      <c r="AF20" t="s">
        <v>157</v>
      </c>
      <c r="AG20" t="str">
        <f t="shared" si="3"/>
        <v/>
      </c>
      <c r="AJ20">
        <f t="shared" si="8"/>
        <v>0</v>
      </c>
      <c r="AK20" s="120"/>
      <c r="AL20" s="120"/>
      <c r="AN20" s="120"/>
      <c r="AO20" s="120"/>
      <c r="AP20" s="120"/>
      <c r="AQ20" s="120"/>
      <c r="AR20" s="120"/>
      <c r="AS20" s="120"/>
      <c r="AT20" s="119" t="s">
        <v>169</v>
      </c>
      <c r="AV20" s="120"/>
      <c r="AW20" s="120"/>
      <c r="AX20" s="120"/>
      <c r="AY20" s="120"/>
      <c r="AZ20" s="120"/>
      <c r="BA20" s="120"/>
      <c r="BB20" s="120"/>
      <c r="BC20" s="120"/>
      <c r="BD20" s="120"/>
      <c r="BE20" s="120"/>
      <c r="BG20" s="120"/>
      <c r="BH20" s="120"/>
      <c r="BI20" s="120"/>
      <c r="BJ20" s="120"/>
      <c r="BK20" s="120"/>
      <c r="BL20" s="120"/>
      <c r="BM20" s="120"/>
      <c r="BN20" s="120"/>
      <c r="BO20" s="120"/>
      <c r="BP20" s="120"/>
      <c r="BT20" s="120"/>
      <c r="BU20" s="120"/>
      <c r="CR20" s="133"/>
      <c r="CT20" t="str">
        <f>IF(C1="AFP","Lagerraum Obst, Gemüse","")</f>
        <v/>
      </c>
      <c r="CU20" t="str">
        <f>IF(C1="AFP","Aufzuchtferkelstall","Biomasseverarbeitung")</f>
        <v>Biomasseverarbeitung</v>
      </c>
      <c r="CV20" t="str">
        <f>IF(C1="AFP","Maschinen Pflanzenschutz","Pensionstierhaltung")</f>
        <v>Pensionstierhaltung</v>
      </c>
    </row>
    <row r="21" spans="1:101" ht="21" customHeight="1" x14ac:dyDescent="0.25">
      <c r="A21" s="136"/>
      <c r="B21" s="137"/>
      <c r="C21" s="138"/>
      <c r="D21" s="139"/>
      <c r="E21" s="140"/>
      <c r="F21" s="141"/>
      <c r="G21" s="142"/>
      <c r="H21" s="143"/>
      <c r="I21" s="161" t="str">
        <f t="shared" si="4"/>
        <v/>
      </c>
      <c r="J21" s="139"/>
      <c r="K21" s="113"/>
      <c r="L21" s="113"/>
      <c r="M21" s="151"/>
      <c r="N21" s="151"/>
      <c r="O21" s="126" t="str">
        <f t="shared" si="5"/>
        <v/>
      </c>
      <c r="P21" s="113"/>
      <c r="Q21" s="124" t="str">
        <f t="shared" si="6"/>
        <v/>
      </c>
      <c r="R21" s="174"/>
      <c r="S21" s="175"/>
      <c r="T21" s="32"/>
      <c r="V21" s="9"/>
      <c r="W21" s="9"/>
      <c r="X21" s="103" t="s">
        <v>93</v>
      </c>
      <c r="Y21" s="103" t="s">
        <v>82</v>
      </c>
      <c r="Z21" s="103" t="str">
        <f t="shared" si="7"/>
        <v/>
      </c>
      <c r="AA21" s="107" t="s">
        <v>164</v>
      </c>
      <c r="AB21" s="13">
        <v>31</v>
      </c>
      <c r="AC21" s="13"/>
      <c r="AD21" t="s">
        <v>149</v>
      </c>
      <c r="AE21" t="s">
        <v>160</v>
      </c>
      <c r="AF21" t="s">
        <v>157</v>
      </c>
      <c r="AG21" t="str">
        <f t="shared" si="3"/>
        <v/>
      </c>
      <c r="AJ21">
        <f t="shared" si="8"/>
        <v>0</v>
      </c>
      <c r="AK21" s="120"/>
      <c r="AL21" s="120"/>
      <c r="AN21" s="120"/>
      <c r="AO21" s="120"/>
      <c r="AP21" s="120"/>
      <c r="AQ21" s="120"/>
      <c r="AR21" s="120"/>
      <c r="AS21" s="120"/>
      <c r="AT21" s="120"/>
      <c r="AV21" s="120"/>
      <c r="AW21" s="120"/>
      <c r="AX21" s="120"/>
      <c r="AY21" s="120"/>
      <c r="AZ21" s="120"/>
      <c r="BA21" s="120"/>
      <c r="BB21" s="120"/>
      <c r="BC21" s="120"/>
      <c r="BD21" s="120"/>
      <c r="BE21" s="120"/>
      <c r="BG21" s="120"/>
      <c r="BH21" s="120"/>
      <c r="BI21" s="120"/>
      <c r="BJ21" s="120"/>
      <c r="BK21" s="120"/>
      <c r="BL21" s="120"/>
      <c r="BM21" s="120"/>
      <c r="BN21" s="120"/>
      <c r="BO21" s="120"/>
      <c r="BP21" s="120"/>
      <c r="BQ21" s="120"/>
      <c r="BR21" s="120"/>
      <c r="BS21" s="120"/>
      <c r="BT21" s="120"/>
      <c r="BU21" s="120"/>
      <c r="CT21" t="str">
        <f>IF(C1="AFP","Verarbeitungs-, Verkaufsräume","")</f>
        <v/>
      </c>
      <c r="CU21" t="str">
        <f>IF(C1="AFP","Mastschweinestall","Pensionstierhaltung")</f>
        <v>Pensionstierhaltung</v>
      </c>
      <c r="CV21" t="str">
        <f>IF(C1="AFP","Maschinen, Anlagen Bewässerung","Nicht Anhang I Erzeugung")</f>
        <v>Nicht Anhang I Erzeugung</v>
      </c>
    </row>
    <row r="22" spans="1:101" ht="21" customHeight="1" x14ac:dyDescent="0.25">
      <c r="A22" s="136"/>
      <c r="B22" s="137"/>
      <c r="C22" s="138"/>
      <c r="D22" s="139"/>
      <c r="E22" s="140"/>
      <c r="F22" s="141"/>
      <c r="G22" s="142"/>
      <c r="H22" s="143"/>
      <c r="I22" s="161" t="str">
        <f t="shared" si="4"/>
        <v/>
      </c>
      <c r="J22" s="139"/>
      <c r="K22" s="113"/>
      <c r="L22" s="113"/>
      <c r="M22" s="151"/>
      <c r="N22" s="151"/>
      <c r="O22" s="126" t="str">
        <f t="shared" si="5"/>
        <v/>
      </c>
      <c r="P22" s="113"/>
      <c r="Q22" s="124" t="str">
        <f t="shared" si="6"/>
        <v/>
      </c>
      <c r="R22" s="172"/>
      <c r="S22" s="173"/>
      <c r="T22" s="32"/>
      <c r="V22" s="9"/>
      <c r="W22" s="9"/>
      <c r="X22" s="103" t="s">
        <v>94</v>
      </c>
      <c r="Y22" s="103" t="s">
        <v>82</v>
      </c>
      <c r="Z22" s="103" t="str">
        <f t="shared" si="7"/>
        <v/>
      </c>
      <c r="AA22" s="107" t="s">
        <v>130</v>
      </c>
      <c r="AB22" s="13">
        <v>99</v>
      </c>
      <c r="AC22" s="13"/>
      <c r="AD22" t="s">
        <v>150</v>
      </c>
      <c r="AE22" t="s">
        <v>160</v>
      </c>
      <c r="AF22" t="s">
        <v>157</v>
      </c>
      <c r="AG22" t="str">
        <f t="shared" si="3"/>
        <v/>
      </c>
      <c r="AJ22">
        <f t="shared" si="8"/>
        <v>0</v>
      </c>
      <c r="AN22" s="120"/>
      <c r="AO22" s="120"/>
      <c r="AP22" s="120"/>
      <c r="AQ22" s="120"/>
      <c r="AR22" s="120"/>
      <c r="AS22" s="120"/>
      <c r="AT22" s="120"/>
      <c r="AV22" s="120"/>
      <c r="AW22" s="120"/>
      <c r="AX22" s="120"/>
      <c r="AY22" s="120"/>
      <c r="AZ22" s="120"/>
      <c r="BA22" s="120"/>
      <c r="BB22" s="120"/>
      <c r="BC22" s="120"/>
      <c r="BD22" s="120"/>
      <c r="BE22" s="120"/>
      <c r="BG22" s="120"/>
      <c r="BH22" s="120"/>
      <c r="BI22" s="120"/>
      <c r="BJ22" s="120"/>
      <c r="BK22" s="120"/>
      <c r="BL22" s="120"/>
      <c r="BM22" s="120"/>
      <c r="BQ22" s="120"/>
      <c r="BR22" s="120"/>
      <c r="BS22" s="120"/>
      <c r="CT22" t="str">
        <f>IF(C1="AFP","Gewächshaus","")</f>
        <v/>
      </c>
      <c r="CU22" t="str">
        <f>IF(C1="AFP","Legehennenstall","Nicht Anhang I Erzeugung")</f>
        <v>Nicht Anhang I Erzeugung</v>
      </c>
      <c r="CV22" t="str">
        <f>IF(C1="AFP","Maschinen, Anlagen Energieeinsparung","Vermarktung")</f>
        <v>Vermarktung</v>
      </c>
    </row>
    <row r="23" spans="1:101" ht="21" customHeight="1" x14ac:dyDescent="0.25">
      <c r="A23" s="136"/>
      <c r="B23" s="137"/>
      <c r="C23" s="138"/>
      <c r="D23" s="139"/>
      <c r="E23" s="140"/>
      <c r="F23" s="141"/>
      <c r="G23" s="142"/>
      <c r="H23" s="143"/>
      <c r="I23" s="161" t="str">
        <f t="shared" si="4"/>
        <v/>
      </c>
      <c r="J23" s="139"/>
      <c r="K23" s="113"/>
      <c r="L23" s="113"/>
      <c r="M23" s="151"/>
      <c r="N23" s="151"/>
      <c r="O23" s="126" t="str">
        <f t="shared" si="5"/>
        <v/>
      </c>
      <c r="P23" s="113"/>
      <c r="Q23" s="124" t="str">
        <f t="shared" si="6"/>
        <v/>
      </c>
      <c r="R23" s="174"/>
      <c r="S23" s="175"/>
      <c r="T23" s="32"/>
      <c r="V23" s="9"/>
      <c r="W23" s="9"/>
      <c r="X23" s="103" t="s">
        <v>95</v>
      </c>
      <c r="Y23" s="103" t="s">
        <v>82</v>
      </c>
      <c r="Z23" s="103" t="str">
        <f t="shared" si="7"/>
        <v/>
      </c>
      <c r="AA23" s="107" t="s">
        <v>165</v>
      </c>
      <c r="AB23" s="13">
        <v>41</v>
      </c>
      <c r="AC23" s="13"/>
      <c r="AD23" t="s">
        <v>151</v>
      </c>
      <c r="AE23" t="s">
        <v>160</v>
      </c>
      <c r="AF23" t="s">
        <v>157</v>
      </c>
      <c r="AG23" t="str">
        <f t="shared" si="3"/>
        <v/>
      </c>
      <c r="AJ23">
        <f t="shared" si="8"/>
        <v>0</v>
      </c>
      <c r="AN23" s="120"/>
      <c r="AO23" s="120"/>
      <c r="AP23" s="120"/>
      <c r="AQ23" s="120"/>
      <c r="AR23" s="120"/>
      <c r="AS23" s="120"/>
      <c r="AV23" s="120"/>
      <c r="AW23" s="120"/>
      <c r="AX23" s="120"/>
      <c r="AY23" s="120"/>
      <c r="AZ23" s="120"/>
      <c r="BA23" s="120"/>
      <c r="BB23" s="120"/>
      <c r="BC23" s="120"/>
      <c r="BD23" s="120"/>
      <c r="BE23" s="120"/>
      <c r="BI23" s="120"/>
      <c r="BJ23" s="120"/>
      <c r="BK23" s="120"/>
      <c r="BL23" s="120"/>
      <c r="CT23" t="str">
        <f>IF(C1="AFP","Bauliche Maßnahmen Energieeinsparung","")</f>
        <v/>
      </c>
      <c r="CU23" t="str">
        <f>IF(C1="AFP","Mastgeflügelstall","Vermarktung")</f>
        <v>Vermarktung</v>
      </c>
      <c r="CV23" t="str">
        <f>IF(C1="AFP","Mechanische Unkrautbekämpfung","Wärmegewinnung / -bereitstellung")</f>
        <v>Wärmegewinnung / -bereitstellung</v>
      </c>
    </row>
    <row r="24" spans="1:101" ht="21" customHeight="1" x14ac:dyDescent="0.25">
      <c r="A24" s="136"/>
      <c r="B24" s="137"/>
      <c r="C24" s="138"/>
      <c r="D24" s="139"/>
      <c r="E24" s="140"/>
      <c r="F24" s="141"/>
      <c r="G24" s="142"/>
      <c r="H24" s="143"/>
      <c r="I24" s="161" t="str">
        <f t="shared" si="4"/>
        <v/>
      </c>
      <c r="J24" s="139"/>
      <c r="K24" s="113"/>
      <c r="L24" s="113"/>
      <c r="M24" s="151"/>
      <c r="N24" s="151"/>
      <c r="O24" s="126" t="str">
        <f t="shared" si="5"/>
        <v/>
      </c>
      <c r="P24" s="113"/>
      <c r="Q24" s="124" t="str">
        <f t="shared" si="6"/>
        <v/>
      </c>
      <c r="R24" s="174"/>
      <c r="S24" s="175"/>
      <c r="T24" s="32"/>
      <c r="V24" s="9"/>
      <c r="W24" s="9"/>
      <c r="X24" s="103" t="s">
        <v>96</v>
      </c>
      <c r="Y24" s="103" t="s">
        <v>82</v>
      </c>
      <c r="Z24" s="103" t="str">
        <f t="shared" si="7"/>
        <v/>
      </c>
      <c r="AA24" s="13" t="s">
        <v>166</v>
      </c>
      <c r="AB24" s="13">
        <v>32</v>
      </c>
      <c r="AC24" s="13"/>
      <c r="AD24" t="s">
        <v>152</v>
      </c>
      <c r="AE24" t="s">
        <v>160</v>
      </c>
      <c r="AF24" t="s">
        <v>157</v>
      </c>
      <c r="AG24" t="str">
        <f t="shared" si="3"/>
        <v/>
      </c>
      <c r="AJ24">
        <f t="shared" si="8"/>
        <v>0</v>
      </c>
      <c r="AN24" s="120"/>
      <c r="AO24" s="120"/>
      <c r="AP24" s="120"/>
      <c r="AQ24" s="120"/>
      <c r="AR24" s="120"/>
      <c r="AS24" s="120"/>
      <c r="AV24" s="120"/>
      <c r="AW24" s="120"/>
      <c r="AX24" s="120"/>
      <c r="AY24" s="120"/>
      <c r="AZ24" s="120"/>
      <c r="BA24" s="120"/>
      <c r="BB24" s="120"/>
      <c r="BC24" s="120"/>
      <c r="BD24" s="120"/>
      <c r="BE24" s="120"/>
      <c r="BI24" s="120"/>
      <c r="BJ24" s="120"/>
      <c r="BK24" s="120"/>
      <c r="BL24" s="120"/>
      <c r="CT24" t="str">
        <f>IF(C1="AFP","Hagelnetze","")</f>
        <v/>
      </c>
      <c r="CU24" t="str">
        <f>IF(C1="AFP","Sonstige Ställe","Wärmegewinnung/ -bereitstellung")</f>
        <v>Wärmegewinnung/ -bereitstellung</v>
      </c>
      <c r="CV24" t="str">
        <f>IF(C1="AFP","","Tourismus")</f>
        <v>Tourismus</v>
      </c>
    </row>
    <row r="25" spans="1:101" ht="21" customHeight="1" x14ac:dyDescent="0.25">
      <c r="A25" s="136"/>
      <c r="B25" s="137"/>
      <c r="C25" s="138"/>
      <c r="D25" s="139"/>
      <c r="E25" s="140"/>
      <c r="F25" s="141"/>
      <c r="G25" s="142"/>
      <c r="H25" s="143"/>
      <c r="I25" s="161" t="str">
        <f t="shared" si="4"/>
        <v/>
      </c>
      <c r="J25" s="139"/>
      <c r="K25" s="113"/>
      <c r="L25" s="113"/>
      <c r="M25" s="151"/>
      <c r="N25" s="151"/>
      <c r="O25" s="126" t="str">
        <f t="shared" si="5"/>
        <v/>
      </c>
      <c r="P25" s="113"/>
      <c r="Q25" s="124" t="str">
        <f t="shared" si="6"/>
        <v/>
      </c>
      <c r="R25" s="172"/>
      <c r="S25" s="173"/>
      <c r="T25" s="32"/>
      <c r="V25" s="9"/>
      <c r="W25" s="9"/>
      <c r="X25" s="103" t="s">
        <v>87</v>
      </c>
      <c r="Y25" s="103" t="s">
        <v>82</v>
      </c>
      <c r="Z25" s="103" t="str">
        <f t="shared" si="7"/>
        <v/>
      </c>
      <c r="AA25" s="13" t="s">
        <v>167</v>
      </c>
      <c r="AB25" s="121">
        <v>42</v>
      </c>
      <c r="AC25" s="121"/>
      <c r="AD25" t="s">
        <v>144</v>
      </c>
      <c r="AE25" t="s">
        <v>160</v>
      </c>
      <c r="AF25" t="s">
        <v>158</v>
      </c>
      <c r="AG25" t="str">
        <f t="shared" si="3"/>
        <v/>
      </c>
      <c r="AJ25">
        <f t="shared" si="8"/>
        <v>0</v>
      </c>
      <c r="AN25" s="120"/>
      <c r="AO25" s="120"/>
      <c r="AP25" s="120"/>
      <c r="AQ25" s="120"/>
      <c r="AR25" s="120"/>
      <c r="AS25" s="120"/>
      <c r="AV25" s="120"/>
      <c r="AW25" s="120"/>
      <c r="AX25" s="120"/>
      <c r="AY25" s="120"/>
      <c r="AZ25" s="120"/>
      <c r="BA25" s="120"/>
      <c r="BB25" s="120"/>
      <c r="BC25" s="120"/>
      <c r="BD25" s="120"/>
      <c r="BE25" s="120"/>
      <c r="BI25" s="120"/>
      <c r="BJ25" s="120"/>
      <c r="BK25" s="120"/>
      <c r="BL25" s="120"/>
      <c r="CT25" t="str">
        <f>IF(C1="AFP","Erschließung","")</f>
        <v/>
      </c>
      <c r="CU25" t="str">
        <f>IF(C1="AFP","Milchkuhstall","")</f>
        <v/>
      </c>
      <c r="CV25" t="str">
        <f>IF(C1="AFP","","Maschinen / Anlagen Innenwirtschaft")</f>
        <v>Maschinen / Anlagen Innenwirtschaft</v>
      </c>
    </row>
    <row r="26" spans="1:101" ht="21" customHeight="1" x14ac:dyDescent="0.25">
      <c r="A26" s="136"/>
      <c r="B26" s="137"/>
      <c r="C26" s="138"/>
      <c r="D26" s="139"/>
      <c r="E26" s="140"/>
      <c r="F26" s="141"/>
      <c r="G26" s="142"/>
      <c r="H26" s="143"/>
      <c r="I26" s="161" t="str">
        <f t="shared" si="4"/>
        <v/>
      </c>
      <c r="J26" s="139"/>
      <c r="K26" s="113"/>
      <c r="L26" s="113"/>
      <c r="M26" s="151"/>
      <c r="N26" s="151"/>
      <c r="O26" s="126" t="str">
        <f t="shared" si="5"/>
        <v/>
      </c>
      <c r="P26" s="113"/>
      <c r="Q26" s="124" t="str">
        <f t="shared" si="6"/>
        <v/>
      </c>
      <c r="R26" s="174"/>
      <c r="S26" s="175"/>
      <c r="T26" s="32"/>
      <c r="V26" s="9"/>
      <c r="W26" s="9"/>
      <c r="X26" s="103" t="s">
        <v>89</v>
      </c>
      <c r="Y26" s="103" t="s">
        <v>82</v>
      </c>
      <c r="Z26" s="103" t="str">
        <f t="shared" si="7"/>
        <v/>
      </c>
      <c r="AA26" t="s">
        <v>168</v>
      </c>
      <c r="AB26" s="121">
        <v>35</v>
      </c>
      <c r="AC26" s="121"/>
      <c r="AD26" t="s">
        <v>145</v>
      </c>
      <c r="AE26" t="s">
        <v>160</v>
      </c>
      <c r="AF26" t="s">
        <v>158</v>
      </c>
      <c r="AG26" t="str">
        <f t="shared" si="3"/>
        <v/>
      </c>
      <c r="AJ26">
        <f t="shared" si="8"/>
        <v>0</v>
      </c>
      <c r="AN26" s="120"/>
      <c r="AO26" s="120"/>
      <c r="AP26" s="120"/>
      <c r="AQ26" s="120"/>
      <c r="AR26" s="120"/>
      <c r="AS26" s="120"/>
      <c r="AV26" s="120"/>
      <c r="AW26" s="120"/>
      <c r="AX26" s="120"/>
      <c r="AY26" s="120"/>
      <c r="AZ26" s="120"/>
      <c r="BA26" s="120"/>
      <c r="BB26" s="120"/>
      <c r="BC26" s="120"/>
      <c r="BD26" s="120"/>
      <c r="BE26" s="120"/>
      <c r="BI26" s="120"/>
      <c r="BJ26" s="120"/>
      <c r="BK26" s="120"/>
      <c r="BL26" s="120"/>
      <c r="CT26" t="str">
        <f>IF(C1="AFP","Sonstige bauliche Anlagen","")</f>
        <v/>
      </c>
      <c r="CU26" t="str">
        <f>IF(C1="AFP","Pferdestall","")</f>
        <v/>
      </c>
    </row>
    <row r="27" spans="1:101" ht="21" customHeight="1" x14ac:dyDescent="0.25">
      <c r="A27" s="136"/>
      <c r="B27" s="137"/>
      <c r="C27" s="138"/>
      <c r="D27" s="139"/>
      <c r="E27" s="140"/>
      <c r="F27" s="141"/>
      <c r="G27" s="142"/>
      <c r="H27" s="143"/>
      <c r="I27" s="161" t="str">
        <f t="shared" si="4"/>
        <v/>
      </c>
      <c r="J27" s="139"/>
      <c r="K27" s="113"/>
      <c r="L27" s="113"/>
      <c r="M27" s="151"/>
      <c r="N27" s="151"/>
      <c r="O27" s="126" t="str">
        <f t="shared" si="5"/>
        <v/>
      </c>
      <c r="P27" s="113"/>
      <c r="Q27" s="124" t="str">
        <f t="shared" si="6"/>
        <v/>
      </c>
      <c r="R27" s="174"/>
      <c r="S27" s="175"/>
      <c r="T27" s="32"/>
      <c r="V27" s="9"/>
      <c r="W27" s="9"/>
      <c r="X27" s="105" t="s">
        <v>97</v>
      </c>
      <c r="Y27" s="105" t="s">
        <v>83</v>
      </c>
      <c r="Z27" s="103" t="str">
        <f t="shared" si="7"/>
        <v/>
      </c>
      <c r="AA27" t="s">
        <v>169</v>
      </c>
      <c r="AB27" s="121">
        <v>43</v>
      </c>
      <c r="AC27" s="121"/>
      <c r="AD27" t="s">
        <v>146</v>
      </c>
      <c r="AE27" t="s">
        <v>160</v>
      </c>
      <c r="AF27" t="s">
        <v>158</v>
      </c>
      <c r="AG27" t="str">
        <f t="shared" si="3"/>
        <v/>
      </c>
      <c r="AJ27">
        <f t="shared" si="8"/>
        <v>0</v>
      </c>
      <c r="AM27" s="120"/>
      <c r="AN27" s="120"/>
      <c r="AO27" s="120"/>
      <c r="AP27" s="120"/>
      <c r="AQ27" s="120"/>
      <c r="AR27" s="120"/>
      <c r="AS27" s="120"/>
      <c r="AU27" s="120"/>
      <c r="AV27" s="120"/>
      <c r="AW27" s="120"/>
      <c r="AX27" s="120"/>
      <c r="AY27" s="120"/>
      <c r="AZ27" s="120"/>
      <c r="BA27" s="120"/>
      <c r="BB27" s="120"/>
      <c r="BC27" s="120"/>
      <c r="BD27" s="120"/>
      <c r="BI27" s="120"/>
      <c r="BJ27" s="120"/>
      <c r="BK27" s="120"/>
      <c r="BL27" s="120"/>
      <c r="CT27" t="str">
        <f>IF(C1="AFP","Dunglager flüssig mit Abdeckung","")</f>
        <v/>
      </c>
    </row>
    <row r="28" spans="1:101" ht="21" customHeight="1" x14ac:dyDescent="0.25">
      <c r="A28" s="136"/>
      <c r="B28" s="137"/>
      <c r="C28" s="138"/>
      <c r="D28" s="139"/>
      <c r="E28" s="140"/>
      <c r="F28" s="141"/>
      <c r="G28" s="142"/>
      <c r="H28" s="143"/>
      <c r="I28" s="161" t="str">
        <f t="shared" si="4"/>
        <v/>
      </c>
      <c r="J28" s="139"/>
      <c r="K28" s="113"/>
      <c r="L28" s="113"/>
      <c r="M28" s="151"/>
      <c r="N28" s="151"/>
      <c r="O28" s="126" t="str">
        <f t="shared" si="5"/>
        <v/>
      </c>
      <c r="P28" s="113"/>
      <c r="Q28" s="124" t="str">
        <f t="shared" si="6"/>
        <v/>
      </c>
      <c r="R28" s="172"/>
      <c r="S28" s="173"/>
      <c r="T28" s="32"/>
      <c r="V28" s="9"/>
      <c r="W28" s="9"/>
      <c r="X28" s="105" t="s">
        <v>98</v>
      </c>
      <c r="Y28" s="105" t="s">
        <v>83</v>
      </c>
      <c r="Z28" s="103" t="str">
        <f t="shared" si="7"/>
        <v/>
      </c>
      <c r="AD28" t="s">
        <v>147</v>
      </c>
      <c r="AE28" t="s">
        <v>160</v>
      </c>
      <c r="AF28" t="s">
        <v>158</v>
      </c>
      <c r="AG28" t="str">
        <f t="shared" si="3"/>
        <v/>
      </c>
      <c r="AJ28">
        <f t="shared" si="8"/>
        <v>0</v>
      </c>
      <c r="AM28" s="120"/>
      <c r="AN28" s="120"/>
      <c r="AO28" s="120"/>
      <c r="AP28" s="120"/>
      <c r="AQ28" s="120"/>
      <c r="AR28" s="120"/>
      <c r="AS28" s="120"/>
      <c r="AU28" s="120"/>
      <c r="AV28" s="120"/>
      <c r="AW28" s="120"/>
      <c r="AX28" s="120"/>
      <c r="AY28" s="120"/>
      <c r="AZ28" s="120"/>
      <c r="BA28" s="120"/>
      <c r="BB28" s="120"/>
      <c r="BC28" s="120"/>
      <c r="BD28" s="120"/>
      <c r="BF28" s="120"/>
      <c r="BI28" s="120"/>
      <c r="BJ28" s="120"/>
      <c r="BK28" s="120"/>
      <c r="BL28" s="120"/>
      <c r="BV28" s="120"/>
      <c r="BW28" s="120"/>
      <c r="BX28" s="120"/>
      <c r="BY28" s="120"/>
      <c r="BZ28" s="120"/>
      <c r="CA28" s="120"/>
      <c r="CB28" s="120"/>
      <c r="CT28" t="str">
        <f>IF(C1="AFP","Abdeckung Güllelager","")</f>
        <v/>
      </c>
    </row>
    <row r="29" spans="1:101" ht="21" customHeight="1" x14ac:dyDescent="0.25">
      <c r="A29" s="136"/>
      <c r="B29" s="137"/>
      <c r="C29" s="138"/>
      <c r="D29" s="139"/>
      <c r="E29" s="140"/>
      <c r="F29" s="141"/>
      <c r="G29" s="142"/>
      <c r="H29" s="143"/>
      <c r="I29" s="161" t="str">
        <f t="shared" si="4"/>
        <v/>
      </c>
      <c r="J29" s="139"/>
      <c r="K29" s="113"/>
      <c r="L29" s="113"/>
      <c r="M29" s="151"/>
      <c r="N29" s="151"/>
      <c r="O29" s="126" t="str">
        <f t="shared" si="5"/>
        <v/>
      </c>
      <c r="P29" s="113"/>
      <c r="Q29" s="124" t="str">
        <f t="shared" si="6"/>
        <v/>
      </c>
      <c r="R29" s="174"/>
      <c r="S29" s="175"/>
      <c r="T29" s="32"/>
      <c r="V29" s="9"/>
      <c r="W29" s="9"/>
      <c r="X29" s="105" t="s">
        <v>170</v>
      </c>
      <c r="Y29" s="105" t="s">
        <v>83</v>
      </c>
      <c r="Z29" s="103" t="str">
        <f t="shared" si="7"/>
        <v/>
      </c>
      <c r="AD29" t="s">
        <v>148</v>
      </c>
      <c r="AE29" t="s">
        <v>160</v>
      </c>
      <c r="AF29" t="s">
        <v>158</v>
      </c>
      <c r="AG29" t="str">
        <f t="shared" si="3"/>
        <v/>
      </c>
      <c r="AJ29">
        <f t="shared" si="8"/>
        <v>0</v>
      </c>
      <c r="AV29" s="120"/>
      <c r="AW29" s="120"/>
      <c r="AX29" s="120"/>
      <c r="AY29" s="120"/>
      <c r="AZ29" s="120"/>
      <c r="BA29" s="120"/>
      <c r="BB29" s="120"/>
      <c r="BC29" s="120"/>
      <c r="BD29" s="120"/>
      <c r="BF29" s="120"/>
      <c r="BI29" s="120"/>
      <c r="BJ29" s="120"/>
      <c r="BK29" s="120"/>
      <c r="BL29" s="120"/>
      <c r="BV29" s="120"/>
      <c r="BW29" s="120"/>
      <c r="BX29" s="120"/>
      <c r="BY29" s="120"/>
      <c r="BZ29" s="120"/>
      <c r="CA29" s="120"/>
      <c r="CB29" s="120"/>
      <c r="CT29" t="str">
        <f>IF(C1="AFP","Lagerhalle für Futtermittel","")</f>
        <v/>
      </c>
    </row>
    <row r="30" spans="1:101" ht="21" customHeight="1" x14ac:dyDescent="0.25">
      <c r="A30" s="136"/>
      <c r="B30" s="137"/>
      <c r="C30" s="138"/>
      <c r="D30" s="139"/>
      <c r="E30" s="140"/>
      <c r="F30" s="141"/>
      <c r="G30" s="142"/>
      <c r="H30" s="143"/>
      <c r="I30" s="161" t="str">
        <f t="shared" si="4"/>
        <v/>
      </c>
      <c r="J30" s="139"/>
      <c r="K30" s="113"/>
      <c r="L30" s="113"/>
      <c r="M30" s="151"/>
      <c r="N30" s="151"/>
      <c r="O30" s="126" t="str">
        <f t="shared" si="5"/>
        <v/>
      </c>
      <c r="P30" s="113"/>
      <c r="Q30" s="124" t="str">
        <f t="shared" si="6"/>
        <v/>
      </c>
      <c r="R30" s="174"/>
      <c r="S30" s="175"/>
      <c r="T30" s="32"/>
      <c r="V30" s="9"/>
      <c r="W30" s="9"/>
      <c r="X30" s="105" t="s">
        <v>171</v>
      </c>
      <c r="Y30" s="105" t="s">
        <v>83</v>
      </c>
      <c r="Z30" s="103" t="str">
        <f t="shared" si="7"/>
        <v/>
      </c>
      <c r="AD30" t="s">
        <v>149</v>
      </c>
      <c r="AE30" t="s">
        <v>160</v>
      </c>
      <c r="AF30" t="s">
        <v>158</v>
      </c>
      <c r="AG30" t="str">
        <f t="shared" si="3"/>
        <v/>
      </c>
      <c r="AJ30">
        <f t="shared" si="8"/>
        <v>0</v>
      </c>
      <c r="CT30" t="str">
        <f>IF(C1="AFP","Bauliche Anlagen Bewässerung","")</f>
        <v/>
      </c>
    </row>
    <row r="31" spans="1:101" ht="21" customHeight="1" x14ac:dyDescent="0.25">
      <c r="A31" s="136"/>
      <c r="B31" s="137"/>
      <c r="C31" s="138"/>
      <c r="D31" s="139"/>
      <c r="E31" s="140"/>
      <c r="F31" s="141"/>
      <c r="G31" s="142"/>
      <c r="H31" s="143"/>
      <c r="I31" s="161" t="str">
        <f t="shared" si="4"/>
        <v/>
      </c>
      <c r="J31" s="139"/>
      <c r="K31" s="113"/>
      <c r="L31" s="113"/>
      <c r="M31" s="151"/>
      <c r="N31" s="151"/>
      <c r="O31" s="126" t="str">
        <f t="shared" si="5"/>
        <v/>
      </c>
      <c r="P31" s="113"/>
      <c r="Q31" s="124" t="str">
        <f t="shared" si="6"/>
        <v/>
      </c>
      <c r="R31" s="172"/>
      <c r="S31" s="173"/>
      <c r="T31" s="32"/>
      <c r="V31" s="9"/>
      <c r="W31" s="9"/>
      <c r="X31" s="105" t="s">
        <v>100</v>
      </c>
      <c r="Y31" s="105" t="s">
        <v>83</v>
      </c>
      <c r="Z31" s="103" t="str">
        <f t="shared" si="7"/>
        <v/>
      </c>
      <c r="AD31" t="s">
        <v>150</v>
      </c>
      <c r="AE31" t="s">
        <v>160</v>
      </c>
      <c r="AF31" t="s">
        <v>158</v>
      </c>
      <c r="AG31" t="str">
        <f t="shared" si="3"/>
        <v/>
      </c>
      <c r="AJ31">
        <f t="shared" si="8"/>
        <v>0</v>
      </c>
      <c r="CT31" t="str">
        <f>IF(C1="AFP","Dauerkulturen Pflanzen","")</f>
        <v/>
      </c>
    </row>
    <row r="32" spans="1:101" ht="21" customHeight="1" x14ac:dyDescent="0.25">
      <c r="A32" s="136"/>
      <c r="B32" s="137"/>
      <c r="C32" s="138"/>
      <c r="D32" s="139"/>
      <c r="E32" s="140"/>
      <c r="F32" s="141"/>
      <c r="G32" s="142"/>
      <c r="H32" s="143"/>
      <c r="I32" s="161" t="str">
        <f t="shared" si="4"/>
        <v/>
      </c>
      <c r="J32" s="139"/>
      <c r="K32" s="113"/>
      <c r="L32" s="113"/>
      <c r="M32" s="151"/>
      <c r="N32" s="151"/>
      <c r="O32" s="126" t="str">
        <f t="shared" si="5"/>
        <v/>
      </c>
      <c r="P32" s="113"/>
      <c r="Q32" s="124" t="str">
        <f t="shared" si="6"/>
        <v/>
      </c>
      <c r="R32" s="174"/>
      <c r="S32" s="175"/>
      <c r="T32" s="32"/>
      <c r="V32" s="9"/>
      <c r="W32" s="9"/>
      <c r="X32" s="105" t="s">
        <v>101</v>
      </c>
      <c r="Y32" s="105" t="s">
        <v>83</v>
      </c>
      <c r="Z32" s="103" t="str">
        <f t="shared" si="7"/>
        <v/>
      </c>
      <c r="AD32" t="s">
        <v>151</v>
      </c>
      <c r="AE32" t="s">
        <v>160</v>
      </c>
      <c r="AF32" t="s">
        <v>158</v>
      </c>
      <c r="AG32" t="str">
        <f t="shared" si="3"/>
        <v/>
      </c>
      <c r="AJ32">
        <f t="shared" si="8"/>
        <v>0</v>
      </c>
      <c r="CT32" t="str">
        <f>IF(C1="AFP","Dauerkulturen (Gerüste, …)","")</f>
        <v/>
      </c>
    </row>
    <row r="33" spans="1:98" ht="21" customHeight="1" x14ac:dyDescent="0.25">
      <c r="A33" s="136"/>
      <c r="B33" s="137"/>
      <c r="C33" s="138"/>
      <c r="D33" s="139"/>
      <c r="E33" s="140"/>
      <c r="F33" s="141"/>
      <c r="G33" s="142"/>
      <c r="H33" s="143"/>
      <c r="I33" s="161" t="str">
        <f t="shared" si="4"/>
        <v/>
      </c>
      <c r="J33" s="139"/>
      <c r="K33" s="113"/>
      <c r="L33" s="113"/>
      <c r="M33" s="151"/>
      <c r="N33" s="151"/>
      <c r="O33" s="126" t="str">
        <f t="shared" si="5"/>
        <v/>
      </c>
      <c r="P33" s="113"/>
      <c r="Q33" s="124" t="str">
        <f t="shared" si="6"/>
        <v/>
      </c>
      <c r="R33" s="174"/>
      <c r="S33" s="175"/>
      <c r="T33" s="32"/>
      <c r="V33" s="9"/>
      <c r="W33" s="9"/>
      <c r="X33" s="105" t="s">
        <v>102</v>
      </c>
      <c r="Y33" s="105" t="s">
        <v>83</v>
      </c>
      <c r="Z33" s="103" t="str">
        <f t="shared" si="7"/>
        <v/>
      </c>
      <c r="AD33" t="s">
        <v>152</v>
      </c>
      <c r="AE33" t="s">
        <v>160</v>
      </c>
      <c r="AF33" t="s">
        <v>158</v>
      </c>
      <c r="AG33" t="str">
        <f t="shared" si="3"/>
        <v/>
      </c>
      <c r="AJ33">
        <f t="shared" si="8"/>
        <v>0</v>
      </c>
      <c r="CT33" t="str">
        <f>IF(C1="AFP","Dunglager fest mit längerer Lagerdauer","")</f>
        <v/>
      </c>
    </row>
    <row r="34" spans="1:98" ht="21" customHeight="1" x14ac:dyDescent="0.25">
      <c r="A34" s="136"/>
      <c r="B34" s="137"/>
      <c r="C34" s="138"/>
      <c r="D34" s="139"/>
      <c r="E34" s="140"/>
      <c r="F34" s="141"/>
      <c r="G34" s="142"/>
      <c r="H34" s="143"/>
      <c r="I34" s="161" t="str">
        <f t="shared" si="4"/>
        <v/>
      </c>
      <c r="J34" s="139"/>
      <c r="K34" s="113"/>
      <c r="L34" s="113"/>
      <c r="M34" s="151"/>
      <c r="N34" s="151"/>
      <c r="O34" s="126" t="str">
        <f t="shared" si="5"/>
        <v/>
      </c>
      <c r="P34" s="113"/>
      <c r="Q34" s="124" t="str">
        <f t="shared" si="6"/>
        <v/>
      </c>
      <c r="R34" s="172"/>
      <c r="S34" s="173"/>
      <c r="T34" s="32"/>
      <c r="V34" s="9"/>
      <c r="W34" s="9"/>
      <c r="X34" s="105" t="s">
        <v>172</v>
      </c>
      <c r="Y34" s="105" t="s">
        <v>83</v>
      </c>
      <c r="Z34" s="103" t="str">
        <f t="shared" si="7"/>
        <v/>
      </c>
      <c r="AD34" t="s">
        <v>153</v>
      </c>
      <c r="AE34" t="s">
        <v>160</v>
      </c>
      <c r="AF34" t="s">
        <v>158</v>
      </c>
      <c r="AG34" t="str">
        <f t="shared" si="3"/>
        <v/>
      </c>
      <c r="AJ34">
        <f t="shared" si="8"/>
        <v>0</v>
      </c>
      <c r="CT34" t="str">
        <f>IF(C1="AFP","Kot-Harn-Trennung","")</f>
        <v/>
      </c>
    </row>
    <row r="35" spans="1:98" ht="21" customHeight="1" x14ac:dyDescent="0.25">
      <c r="A35" s="136"/>
      <c r="B35" s="137"/>
      <c r="C35" s="138"/>
      <c r="D35" s="139"/>
      <c r="E35" s="140"/>
      <c r="F35" s="141"/>
      <c r="G35" s="142"/>
      <c r="H35" s="143"/>
      <c r="I35" s="161" t="str">
        <f t="shared" si="4"/>
        <v/>
      </c>
      <c r="J35" s="139"/>
      <c r="K35" s="113"/>
      <c r="L35" s="113"/>
      <c r="M35" s="151"/>
      <c r="N35" s="151"/>
      <c r="O35" s="126" t="str">
        <f t="shared" si="5"/>
        <v/>
      </c>
      <c r="P35" s="113"/>
      <c r="Q35" s="124" t="str">
        <f t="shared" si="6"/>
        <v/>
      </c>
      <c r="R35" s="174"/>
      <c r="S35" s="175"/>
      <c r="T35" s="32"/>
      <c r="V35" s="9"/>
      <c r="W35" s="9"/>
      <c r="X35" s="105" t="s">
        <v>104</v>
      </c>
      <c r="Y35" s="105" t="s">
        <v>83</v>
      </c>
      <c r="Z35" s="103" t="str">
        <f t="shared" si="7"/>
        <v/>
      </c>
      <c r="AD35" t="s">
        <v>115</v>
      </c>
      <c r="AE35" t="s">
        <v>160</v>
      </c>
      <c r="AF35" t="s">
        <v>159</v>
      </c>
      <c r="AG35" t="str">
        <f t="shared" si="3"/>
        <v/>
      </c>
      <c r="AJ35">
        <f t="shared" si="8"/>
        <v>0</v>
      </c>
      <c r="CT35" t="str">
        <f>IF(C1="AFP","Verkleinerte Güllekanäle","")</f>
        <v/>
      </c>
    </row>
    <row r="36" spans="1:98" ht="21" customHeight="1" x14ac:dyDescent="0.25">
      <c r="A36" s="136"/>
      <c r="B36" s="137"/>
      <c r="C36" s="138"/>
      <c r="D36" s="139"/>
      <c r="E36" s="140"/>
      <c r="F36" s="141"/>
      <c r="G36" s="142"/>
      <c r="H36" s="143"/>
      <c r="I36" s="161" t="str">
        <f t="shared" si="4"/>
        <v/>
      </c>
      <c r="J36" s="139"/>
      <c r="K36" s="113"/>
      <c r="L36" s="113"/>
      <c r="M36" s="151"/>
      <c r="N36" s="151"/>
      <c r="O36" s="126" t="str">
        <f t="shared" si="5"/>
        <v/>
      </c>
      <c r="P36" s="113"/>
      <c r="Q36" s="124" t="str">
        <f t="shared" si="6"/>
        <v/>
      </c>
      <c r="R36" s="174"/>
      <c r="S36" s="175"/>
      <c r="T36" s="32"/>
      <c r="V36" s="9"/>
      <c r="W36" s="9"/>
      <c r="X36" s="105" t="s">
        <v>55</v>
      </c>
      <c r="Y36" s="105" t="s">
        <v>83</v>
      </c>
      <c r="Z36" s="103" t="str">
        <f t="shared" si="7"/>
        <v/>
      </c>
      <c r="AD36" t="s">
        <v>116</v>
      </c>
      <c r="AE36" t="s">
        <v>160</v>
      </c>
      <c r="AF36" t="s">
        <v>159</v>
      </c>
      <c r="AG36" t="str">
        <f t="shared" si="3"/>
        <v/>
      </c>
      <c r="AJ36">
        <f t="shared" si="8"/>
        <v>0</v>
      </c>
      <c r="CT36" t="str">
        <f>IF(C1="AFP","Emissionsarme Stallböden","")</f>
        <v/>
      </c>
    </row>
    <row r="37" spans="1:98" ht="21" customHeight="1" x14ac:dyDescent="0.25">
      <c r="A37" s="136"/>
      <c r="B37" s="137"/>
      <c r="C37" s="138"/>
      <c r="D37" s="139"/>
      <c r="E37" s="140"/>
      <c r="F37" s="141"/>
      <c r="G37" s="142"/>
      <c r="H37" s="143"/>
      <c r="I37" s="161" t="str">
        <f t="shared" si="4"/>
        <v/>
      </c>
      <c r="J37" s="139"/>
      <c r="K37" s="113"/>
      <c r="L37" s="113"/>
      <c r="M37" s="151"/>
      <c r="N37" s="151"/>
      <c r="O37" s="126" t="str">
        <f t="shared" si="5"/>
        <v/>
      </c>
      <c r="P37" s="113"/>
      <c r="Q37" s="124" t="str">
        <f t="shared" si="6"/>
        <v/>
      </c>
      <c r="R37" s="172"/>
      <c r="S37" s="173"/>
      <c r="T37" s="32"/>
      <c r="V37" s="9"/>
      <c r="W37" s="9"/>
      <c r="X37" s="105" t="s">
        <v>105</v>
      </c>
      <c r="Y37" s="105" t="s">
        <v>83</v>
      </c>
      <c r="Z37" s="103" t="str">
        <f t="shared" si="7"/>
        <v/>
      </c>
      <c r="AD37" t="s">
        <v>154</v>
      </c>
      <c r="AE37" t="s">
        <v>160</v>
      </c>
      <c r="AF37" t="s">
        <v>159</v>
      </c>
      <c r="AG37" t="str">
        <f t="shared" si="3"/>
        <v/>
      </c>
      <c r="AJ37">
        <f t="shared" si="8"/>
        <v>0</v>
      </c>
      <c r="CT37" t="str">
        <f>IF(C1="AFP","Reinigungsplätze für Pflanzenschutzgeräte","")</f>
        <v/>
      </c>
    </row>
    <row r="38" spans="1:98" ht="21" customHeight="1" x14ac:dyDescent="0.25">
      <c r="A38" s="136"/>
      <c r="B38" s="137"/>
      <c r="C38" s="138"/>
      <c r="D38" s="139"/>
      <c r="E38" s="140"/>
      <c r="F38" s="141"/>
      <c r="G38" s="142"/>
      <c r="H38" s="143"/>
      <c r="I38" s="161" t="str">
        <f t="shared" si="4"/>
        <v/>
      </c>
      <c r="J38" s="139"/>
      <c r="K38" s="113"/>
      <c r="L38" s="113"/>
      <c r="M38" s="151"/>
      <c r="N38" s="151"/>
      <c r="O38" s="126" t="str">
        <f t="shared" si="5"/>
        <v/>
      </c>
      <c r="P38" s="113"/>
      <c r="Q38" s="124" t="str">
        <f t="shared" si="6"/>
        <v/>
      </c>
      <c r="R38" s="174"/>
      <c r="S38" s="175"/>
      <c r="T38" s="32"/>
      <c r="V38" s="9"/>
      <c r="W38" s="9"/>
      <c r="X38" s="105" t="s">
        <v>173</v>
      </c>
      <c r="Y38" s="105" t="s">
        <v>83</v>
      </c>
      <c r="Z38" s="103" t="str">
        <f t="shared" si="7"/>
        <v/>
      </c>
      <c r="AD38" t="s">
        <v>119</v>
      </c>
      <c r="AE38" t="s">
        <v>130</v>
      </c>
      <c r="AF38" t="s">
        <v>86</v>
      </c>
      <c r="AG38" t="str">
        <f t="shared" si="3"/>
        <v/>
      </c>
      <c r="AJ38">
        <f t="shared" si="8"/>
        <v>0</v>
      </c>
      <c r="CT38" t="str">
        <f>IF(C1="AFP","Biobett-System","")</f>
        <v/>
      </c>
    </row>
    <row r="39" spans="1:98" ht="21" customHeight="1" x14ac:dyDescent="0.25">
      <c r="A39" s="136"/>
      <c r="B39" s="137"/>
      <c r="C39" s="138"/>
      <c r="D39" s="139"/>
      <c r="E39" s="140"/>
      <c r="F39" s="141"/>
      <c r="G39" s="142"/>
      <c r="H39" s="143"/>
      <c r="I39" s="161" t="str">
        <f t="shared" si="4"/>
        <v/>
      </c>
      <c r="J39" s="139"/>
      <c r="K39" s="113"/>
      <c r="L39" s="113"/>
      <c r="M39" s="151"/>
      <c r="N39" s="151"/>
      <c r="O39" s="126" t="str">
        <f t="shared" si="5"/>
        <v/>
      </c>
      <c r="P39" s="113"/>
      <c r="Q39" s="124" t="str">
        <f t="shared" si="6"/>
        <v/>
      </c>
      <c r="R39" s="174"/>
      <c r="S39" s="175"/>
      <c r="T39" s="32"/>
      <c r="V39" s="9"/>
      <c r="W39" s="9"/>
      <c r="X39" s="105" t="s">
        <v>174</v>
      </c>
      <c r="Y39" s="105" t="s">
        <v>83</v>
      </c>
      <c r="Z39" s="103" t="str">
        <f t="shared" si="7"/>
        <v/>
      </c>
      <c r="AD39" t="s">
        <v>120</v>
      </c>
      <c r="AE39" t="s">
        <v>130</v>
      </c>
      <c r="AF39" t="s">
        <v>86</v>
      </c>
      <c r="AG39" t="str">
        <f t="shared" si="3"/>
        <v/>
      </c>
      <c r="AJ39">
        <f t="shared" si="8"/>
        <v>0</v>
      </c>
      <c r="CT39" s="169" t="str">
        <f>IF(C1="AFP","Abluftreinigungsanlagen","")</f>
        <v/>
      </c>
    </row>
    <row r="40" spans="1:98" ht="21" customHeight="1" x14ac:dyDescent="0.25">
      <c r="A40" s="136"/>
      <c r="B40" s="137"/>
      <c r="C40" s="138"/>
      <c r="D40" s="139"/>
      <c r="E40" s="140"/>
      <c r="F40" s="141"/>
      <c r="G40" s="142"/>
      <c r="H40" s="143"/>
      <c r="I40" s="161" t="str">
        <f t="shared" si="4"/>
        <v/>
      </c>
      <c r="J40" s="139"/>
      <c r="K40" s="113"/>
      <c r="L40" s="113"/>
      <c r="M40" s="151"/>
      <c r="N40" s="151"/>
      <c r="O40" s="126" t="str">
        <f t="shared" si="5"/>
        <v/>
      </c>
      <c r="P40" s="113"/>
      <c r="Q40" s="124" t="str">
        <f t="shared" si="6"/>
        <v/>
      </c>
      <c r="R40" s="172"/>
      <c r="S40" s="173"/>
      <c r="T40" s="32"/>
      <c r="V40" s="9"/>
      <c r="W40" s="9"/>
      <c r="X40" s="105" t="s">
        <v>99</v>
      </c>
      <c r="Y40" s="105" t="s">
        <v>83</v>
      </c>
      <c r="Z40" s="103" t="str">
        <f t="shared" si="7"/>
        <v/>
      </c>
      <c r="AD40" t="s">
        <v>121</v>
      </c>
      <c r="AE40" t="s">
        <v>130</v>
      </c>
      <c r="AF40" t="s">
        <v>86</v>
      </c>
      <c r="AG40" t="str">
        <f t="shared" si="3"/>
        <v/>
      </c>
      <c r="AJ40">
        <f t="shared" si="8"/>
        <v>0</v>
      </c>
      <c r="CT40" s="169" t="str">
        <f>IF(C1="AFP","Fütterungssysteme für nährstoffreduzierte Phasenfütterung","")</f>
        <v/>
      </c>
    </row>
    <row r="41" spans="1:98" ht="21" customHeight="1" x14ac:dyDescent="0.25">
      <c r="A41" s="136"/>
      <c r="B41" s="137"/>
      <c r="C41" s="138"/>
      <c r="D41" s="139"/>
      <c r="E41" s="140"/>
      <c r="F41" s="141"/>
      <c r="G41" s="142"/>
      <c r="H41" s="143"/>
      <c r="I41" s="161" t="str">
        <f t="shared" si="4"/>
        <v/>
      </c>
      <c r="J41" s="139"/>
      <c r="K41" s="113"/>
      <c r="L41" s="113"/>
      <c r="M41" s="151"/>
      <c r="N41" s="151"/>
      <c r="O41" s="126" t="str">
        <f t="shared" si="5"/>
        <v/>
      </c>
      <c r="P41" s="113"/>
      <c r="Q41" s="124" t="str">
        <f t="shared" si="6"/>
        <v/>
      </c>
      <c r="R41" s="174"/>
      <c r="S41" s="175"/>
      <c r="T41" s="32"/>
      <c r="V41" s="9"/>
      <c r="W41" s="9"/>
      <c r="X41" s="105" t="s">
        <v>103</v>
      </c>
      <c r="Y41" s="105" t="s">
        <v>83</v>
      </c>
      <c r="Z41" s="103" t="str">
        <f t="shared" si="7"/>
        <v/>
      </c>
      <c r="AD41" t="s">
        <v>122</v>
      </c>
      <c r="AE41" t="s">
        <v>130</v>
      </c>
      <c r="AF41" t="s">
        <v>86</v>
      </c>
      <c r="AG41" t="str">
        <f t="shared" si="3"/>
        <v/>
      </c>
      <c r="AJ41">
        <f t="shared" si="8"/>
        <v>0</v>
      </c>
      <c r="CT41" s="169" t="str">
        <f>IF(C1="AFP","Güllekühlung","")</f>
        <v/>
      </c>
    </row>
    <row r="42" spans="1:98" ht="21" customHeight="1" x14ac:dyDescent="0.25">
      <c r="A42" s="136"/>
      <c r="B42" s="137"/>
      <c r="C42" s="138"/>
      <c r="D42" s="139"/>
      <c r="E42" s="140"/>
      <c r="F42" s="141"/>
      <c r="G42" s="142"/>
      <c r="H42" s="143"/>
      <c r="I42" s="161" t="str">
        <f t="shared" si="4"/>
        <v/>
      </c>
      <c r="J42" s="139"/>
      <c r="K42" s="113"/>
      <c r="L42" s="113"/>
      <c r="M42" s="151"/>
      <c r="N42" s="151"/>
      <c r="O42" s="126" t="str">
        <f t="shared" si="5"/>
        <v/>
      </c>
      <c r="P42" s="113"/>
      <c r="Q42" s="124" t="str">
        <f t="shared" si="6"/>
        <v/>
      </c>
      <c r="R42" s="174"/>
      <c r="S42" s="175"/>
      <c r="T42" s="32"/>
      <c r="V42" s="9"/>
      <c r="W42" s="9"/>
      <c r="X42" s="105" t="s">
        <v>106</v>
      </c>
      <c r="Y42" s="105" t="s">
        <v>83</v>
      </c>
      <c r="Z42" s="103" t="str">
        <f t="shared" si="7"/>
        <v/>
      </c>
      <c r="AD42" t="s">
        <v>123</v>
      </c>
      <c r="AE42" t="s">
        <v>130</v>
      </c>
      <c r="AF42" t="s">
        <v>86</v>
      </c>
      <c r="AG42" t="str">
        <f t="shared" si="3"/>
        <v/>
      </c>
      <c r="AJ42">
        <f t="shared" si="8"/>
        <v>0</v>
      </c>
    </row>
    <row r="43" spans="1:98" ht="21" customHeight="1" x14ac:dyDescent="0.25">
      <c r="A43" s="136"/>
      <c r="B43" s="137"/>
      <c r="C43" s="138"/>
      <c r="D43" s="139"/>
      <c r="E43" s="140"/>
      <c r="F43" s="141"/>
      <c r="G43" s="142"/>
      <c r="H43" s="143"/>
      <c r="I43" s="161" t="str">
        <f t="shared" si="4"/>
        <v/>
      </c>
      <c r="J43" s="139"/>
      <c r="K43" s="113"/>
      <c r="L43" s="113"/>
      <c r="M43" s="151"/>
      <c r="N43" s="151"/>
      <c r="O43" s="126" t="str">
        <f t="shared" si="5"/>
        <v/>
      </c>
      <c r="P43" s="113"/>
      <c r="Q43" s="124" t="str">
        <f t="shared" si="6"/>
        <v/>
      </c>
      <c r="R43" s="172"/>
      <c r="S43" s="173"/>
      <c r="T43" s="32"/>
      <c r="V43" s="9"/>
      <c r="W43" s="9"/>
      <c r="X43" s="105" t="s">
        <v>107</v>
      </c>
      <c r="Y43" s="105" t="s">
        <v>83</v>
      </c>
      <c r="Z43" s="103" t="str">
        <f t="shared" si="7"/>
        <v/>
      </c>
      <c r="AD43" t="s">
        <v>124</v>
      </c>
      <c r="AE43" t="s">
        <v>130</v>
      </c>
      <c r="AF43" t="s">
        <v>86</v>
      </c>
      <c r="AG43" t="str">
        <f t="shared" si="3"/>
        <v/>
      </c>
      <c r="AJ43">
        <f t="shared" si="8"/>
        <v>0</v>
      </c>
    </row>
    <row r="44" spans="1:98" ht="21" customHeight="1" x14ac:dyDescent="0.25">
      <c r="A44" s="136"/>
      <c r="B44" s="137"/>
      <c r="C44" s="138"/>
      <c r="D44" s="139"/>
      <c r="E44" s="140"/>
      <c r="F44" s="141"/>
      <c r="G44" s="142"/>
      <c r="H44" s="143"/>
      <c r="I44" s="161" t="str">
        <f t="shared" si="4"/>
        <v/>
      </c>
      <c r="J44" s="139"/>
      <c r="K44" s="113"/>
      <c r="L44" s="113"/>
      <c r="M44" s="151"/>
      <c r="N44" s="151"/>
      <c r="O44" s="126" t="str">
        <f t="shared" si="5"/>
        <v/>
      </c>
      <c r="P44" s="113"/>
      <c r="Q44" s="124" t="str">
        <f t="shared" si="6"/>
        <v/>
      </c>
      <c r="R44" s="174"/>
      <c r="S44" s="175"/>
      <c r="T44" s="32"/>
      <c r="V44" s="9"/>
      <c r="W44" s="9"/>
      <c r="X44" s="105" t="s">
        <v>175</v>
      </c>
      <c r="Y44" s="105" t="s">
        <v>83</v>
      </c>
      <c r="Z44" s="103" t="str">
        <f t="shared" si="7"/>
        <v/>
      </c>
      <c r="AD44" t="s">
        <v>155</v>
      </c>
      <c r="AE44" t="s">
        <v>130</v>
      </c>
      <c r="AF44" t="s">
        <v>86</v>
      </c>
      <c r="AG44" t="str">
        <f t="shared" si="3"/>
        <v/>
      </c>
      <c r="AJ44">
        <f t="shared" si="8"/>
        <v>0</v>
      </c>
    </row>
    <row r="45" spans="1:98" ht="21" customHeight="1" x14ac:dyDescent="0.25">
      <c r="A45" s="136"/>
      <c r="B45" s="137"/>
      <c r="C45" s="138"/>
      <c r="D45" s="139"/>
      <c r="E45" s="140"/>
      <c r="F45" s="141"/>
      <c r="G45" s="142"/>
      <c r="H45" s="143"/>
      <c r="I45" s="161" t="str">
        <f t="shared" si="4"/>
        <v/>
      </c>
      <c r="J45" s="139"/>
      <c r="K45" s="113"/>
      <c r="L45" s="113"/>
      <c r="M45" s="151"/>
      <c r="N45" s="151"/>
      <c r="O45" s="126" t="str">
        <f t="shared" si="5"/>
        <v/>
      </c>
      <c r="P45" s="113"/>
      <c r="Q45" s="124" t="str">
        <f t="shared" si="6"/>
        <v/>
      </c>
      <c r="R45" s="174"/>
      <c r="S45" s="175"/>
      <c r="T45" s="32"/>
      <c r="V45" s="9"/>
      <c r="W45" s="9"/>
      <c r="X45" s="105" t="s">
        <v>176</v>
      </c>
      <c r="Y45" s="105" t="s">
        <v>83</v>
      </c>
      <c r="Z45" s="103" t="str">
        <f t="shared" si="7"/>
        <v/>
      </c>
      <c r="AD45" t="s">
        <v>125</v>
      </c>
      <c r="AE45" t="s">
        <v>130</v>
      </c>
      <c r="AF45" t="s">
        <v>86</v>
      </c>
      <c r="AG45" t="str">
        <f t="shared" si="3"/>
        <v/>
      </c>
      <c r="AJ45">
        <f t="shared" si="8"/>
        <v>0</v>
      </c>
    </row>
    <row r="46" spans="1:98" ht="21" customHeight="1" x14ac:dyDescent="0.25">
      <c r="A46" s="136"/>
      <c r="B46" s="137"/>
      <c r="C46" s="138"/>
      <c r="D46" s="139"/>
      <c r="E46" s="140"/>
      <c r="F46" s="141"/>
      <c r="G46" s="142"/>
      <c r="H46" s="143"/>
      <c r="I46" s="161" t="str">
        <f t="shared" si="4"/>
        <v/>
      </c>
      <c r="J46" s="139"/>
      <c r="K46" s="113"/>
      <c r="L46" s="113"/>
      <c r="M46" s="151"/>
      <c r="N46" s="151"/>
      <c r="O46" s="126" t="str">
        <f t="shared" si="5"/>
        <v/>
      </c>
      <c r="P46" s="113"/>
      <c r="Q46" s="124" t="str">
        <f t="shared" si="6"/>
        <v/>
      </c>
      <c r="R46" s="172"/>
      <c r="S46" s="173"/>
      <c r="T46" s="32"/>
      <c r="V46" s="9"/>
      <c r="W46" s="9"/>
      <c r="X46" s="105" t="s">
        <v>177</v>
      </c>
      <c r="Y46" s="105" t="s">
        <v>83</v>
      </c>
      <c r="Z46" s="103" t="str">
        <f t="shared" si="7"/>
        <v/>
      </c>
      <c r="AD46" t="s">
        <v>126</v>
      </c>
      <c r="AE46" t="s">
        <v>130</v>
      </c>
      <c r="AF46" t="s">
        <v>86</v>
      </c>
      <c r="AG46" t="str">
        <f t="shared" si="3"/>
        <v/>
      </c>
      <c r="AJ46">
        <f t="shared" si="8"/>
        <v>0</v>
      </c>
    </row>
    <row r="47" spans="1:98" ht="21" customHeight="1" x14ac:dyDescent="0.25">
      <c r="A47" s="136"/>
      <c r="B47" s="137"/>
      <c r="C47" s="138"/>
      <c r="D47" s="139"/>
      <c r="E47" s="140"/>
      <c r="F47" s="141"/>
      <c r="G47" s="142"/>
      <c r="H47" s="143"/>
      <c r="I47" s="161" t="str">
        <f t="shared" si="4"/>
        <v/>
      </c>
      <c r="J47" s="139"/>
      <c r="K47" s="113"/>
      <c r="L47" s="113"/>
      <c r="M47" s="151"/>
      <c r="N47" s="151"/>
      <c r="O47" s="126" t="str">
        <f t="shared" si="5"/>
        <v/>
      </c>
      <c r="P47" s="113"/>
      <c r="Q47" s="124" t="str">
        <f t="shared" si="6"/>
        <v/>
      </c>
      <c r="R47" s="174"/>
      <c r="S47" s="175"/>
      <c r="T47" s="32"/>
      <c r="V47" s="9"/>
      <c r="W47" s="9"/>
      <c r="X47" s="105" t="s">
        <v>178</v>
      </c>
      <c r="Y47" s="105" t="s">
        <v>83</v>
      </c>
      <c r="Z47" s="103" t="str">
        <f t="shared" si="7"/>
        <v/>
      </c>
      <c r="AD47" t="s">
        <v>156</v>
      </c>
      <c r="AE47" t="s">
        <v>130</v>
      </c>
      <c r="AF47" t="s">
        <v>86</v>
      </c>
      <c r="AG47" t="str">
        <f t="shared" si="3"/>
        <v/>
      </c>
      <c r="AJ47">
        <f t="shared" si="8"/>
        <v>0</v>
      </c>
    </row>
    <row r="48" spans="1:98" ht="21" customHeight="1" x14ac:dyDescent="0.25">
      <c r="A48" s="136"/>
      <c r="B48" s="137"/>
      <c r="C48" s="138"/>
      <c r="D48" s="139"/>
      <c r="E48" s="140"/>
      <c r="F48" s="141"/>
      <c r="G48" s="142"/>
      <c r="H48" s="143"/>
      <c r="I48" s="161" t="str">
        <f t="shared" si="4"/>
        <v/>
      </c>
      <c r="J48" s="139"/>
      <c r="K48" s="113"/>
      <c r="L48" s="113"/>
      <c r="M48" s="151"/>
      <c r="N48" s="151"/>
      <c r="O48" s="126" t="str">
        <f t="shared" si="5"/>
        <v/>
      </c>
      <c r="P48" s="113"/>
      <c r="Q48" s="124" t="str">
        <f t="shared" si="6"/>
        <v/>
      </c>
      <c r="R48" s="174"/>
      <c r="S48" s="175"/>
      <c r="T48" s="32"/>
      <c r="V48" s="9"/>
      <c r="W48" s="9"/>
      <c r="X48" s="105" t="s">
        <v>179</v>
      </c>
      <c r="Y48" s="105" t="s">
        <v>83</v>
      </c>
      <c r="Z48" s="103" t="str">
        <f t="shared" si="7"/>
        <v/>
      </c>
      <c r="AG48" t="str">
        <f t="shared" si="3"/>
        <v/>
      </c>
    </row>
    <row r="49" spans="1:33" ht="21" customHeight="1" x14ac:dyDescent="0.25">
      <c r="A49" s="136"/>
      <c r="B49" s="137"/>
      <c r="C49" s="138"/>
      <c r="D49" s="139"/>
      <c r="E49" s="140"/>
      <c r="F49" s="141"/>
      <c r="G49" s="142"/>
      <c r="H49" s="143"/>
      <c r="I49" s="161" t="str">
        <f t="shared" si="4"/>
        <v/>
      </c>
      <c r="J49" s="139"/>
      <c r="K49" s="113"/>
      <c r="L49" s="113"/>
      <c r="M49" s="151"/>
      <c r="N49" s="151"/>
      <c r="O49" s="126" t="str">
        <f t="shared" si="5"/>
        <v/>
      </c>
      <c r="P49" s="113"/>
      <c r="Q49" s="124" t="str">
        <f t="shared" si="6"/>
        <v/>
      </c>
      <c r="R49" s="172"/>
      <c r="S49" s="173"/>
      <c r="T49" s="32"/>
      <c r="V49" s="9"/>
      <c r="W49" s="9"/>
      <c r="X49" s="105" t="s">
        <v>180</v>
      </c>
      <c r="Y49" s="105" t="s">
        <v>83</v>
      </c>
      <c r="Z49" s="103" t="str">
        <f t="shared" si="7"/>
        <v/>
      </c>
      <c r="AG49" t="str">
        <f t="shared" si="3"/>
        <v/>
      </c>
    </row>
    <row r="50" spans="1:33" ht="21" customHeight="1" x14ac:dyDescent="0.25">
      <c r="A50" s="136"/>
      <c r="B50" s="137"/>
      <c r="C50" s="138"/>
      <c r="D50" s="139"/>
      <c r="E50" s="140"/>
      <c r="F50" s="141"/>
      <c r="G50" s="142"/>
      <c r="H50" s="143"/>
      <c r="I50" s="161" t="str">
        <f t="shared" si="4"/>
        <v/>
      </c>
      <c r="J50" s="139"/>
      <c r="K50" s="113"/>
      <c r="L50" s="113"/>
      <c r="M50" s="151"/>
      <c r="N50" s="151"/>
      <c r="O50" s="126" t="str">
        <f t="shared" si="5"/>
        <v/>
      </c>
      <c r="P50" s="113"/>
      <c r="Q50" s="124" t="str">
        <f t="shared" si="6"/>
        <v/>
      </c>
      <c r="R50" s="174"/>
      <c r="S50" s="175"/>
      <c r="T50" s="32"/>
      <c r="V50" s="9"/>
      <c r="W50" s="9"/>
      <c r="X50" s="105" t="s">
        <v>181</v>
      </c>
      <c r="Y50" s="105" t="s">
        <v>83</v>
      </c>
      <c r="Z50" s="103" t="str">
        <f t="shared" si="7"/>
        <v/>
      </c>
      <c r="AG50" t="str">
        <f t="shared" si="3"/>
        <v/>
      </c>
    </row>
    <row r="51" spans="1:33" ht="21" customHeight="1" x14ac:dyDescent="0.25">
      <c r="A51" s="136"/>
      <c r="B51" s="137"/>
      <c r="C51" s="138"/>
      <c r="D51" s="139"/>
      <c r="E51" s="140"/>
      <c r="F51" s="141"/>
      <c r="G51" s="142"/>
      <c r="H51" s="143"/>
      <c r="I51" s="161" t="str">
        <f t="shared" si="4"/>
        <v/>
      </c>
      <c r="J51" s="139"/>
      <c r="K51" s="113"/>
      <c r="L51" s="113"/>
      <c r="M51" s="151"/>
      <c r="N51" s="151"/>
      <c r="O51" s="126" t="str">
        <f t="shared" si="5"/>
        <v/>
      </c>
      <c r="P51" s="113"/>
      <c r="Q51" s="124" t="str">
        <f t="shared" si="6"/>
        <v/>
      </c>
      <c r="R51" s="174"/>
      <c r="S51" s="175"/>
      <c r="T51" s="32"/>
      <c r="V51" s="9"/>
      <c r="W51" s="9"/>
      <c r="X51" s="105" t="s">
        <v>182</v>
      </c>
      <c r="Y51" s="105" t="s">
        <v>83</v>
      </c>
      <c r="Z51" s="103" t="str">
        <f t="shared" si="7"/>
        <v/>
      </c>
      <c r="AG51" t="str">
        <f t="shared" si="3"/>
        <v/>
      </c>
    </row>
    <row r="52" spans="1:33" ht="21" customHeight="1" x14ac:dyDescent="0.25">
      <c r="A52" s="136"/>
      <c r="B52" s="137"/>
      <c r="C52" s="138"/>
      <c r="D52" s="139"/>
      <c r="E52" s="140"/>
      <c r="F52" s="141"/>
      <c r="G52" s="142"/>
      <c r="H52" s="143"/>
      <c r="I52" s="161" t="str">
        <f t="shared" si="4"/>
        <v/>
      </c>
      <c r="J52" s="139"/>
      <c r="K52" s="113"/>
      <c r="L52" s="113"/>
      <c r="M52" s="151"/>
      <c r="N52" s="151"/>
      <c r="O52" s="126" t="str">
        <f t="shared" si="5"/>
        <v/>
      </c>
      <c r="P52" s="113"/>
      <c r="Q52" s="124" t="str">
        <f t="shared" si="6"/>
        <v/>
      </c>
      <c r="R52" s="172"/>
      <c r="S52" s="173"/>
      <c r="T52" s="32"/>
      <c r="V52" s="9"/>
      <c r="W52" s="9"/>
      <c r="X52" s="105" t="s">
        <v>183</v>
      </c>
      <c r="Y52" s="105" t="s">
        <v>83</v>
      </c>
      <c r="Z52" s="103" t="str">
        <f t="shared" si="7"/>
        <v/>
      </c>
      <c r="AG52" t="str">
        <f t="shared" si="3"/>
        <v/>
      </c>
    </row>
    <row r="53" spans="1:33" ht="21" customHeight="1" x14ac:dyDescent="0.25">
      <c r="A53" s="136"/>
      <c r="B53" s="137"/>
      <c r="C53" s="138"/>
      <c r="D53" s="139"/>
      <c r="E53" s="140"/>
      <c r="F53" s="141"/>
      <c r="G53" s="142"/>
      <c r="H53" s="143"/>
      <c r="I53" s="161" t="str">
        <f t="shared" si="4"/>
        <v/>
      </c>
      <c r="J53" s="139"/>
      <c r="K53" s="113"/>
      <c r="L53" s="113"/>
      <c r="M53" s="151"/>
      <c r="N53" s="151"/>
      <c r="O53" s="126" t="str">
        <f t="shared" si="5"/>
        <v/>
      </c>
      <c r="P53" s="113"/>
      <c r="Q53" s="124" t="str">
        <f t="shared" si="6"/>
        <v/>
      </c>
      <c r="R53" s="174"/>
      <c r="S53" s="175"/>
      <c r="T53" s="32"/>
      <c r="V53" s="9"/>
      <c r="W53" s="9"/>
      <c r="X53" s="105" t="s">
        <v>184</v>
      </c>
      <c r="Y53" s="105" t="s">
        <v>84</v>
      </c>
      <c r="Z53" s="103" t="str">
        <f t="shared" si="7"/>
        <v/>
      </c>
      <c r="AG53" t="str">
        <f t="shared" si="3"/>
        <v/>
      </c>
    </row>
    <row r="54" spans="1:33" ht="21" customHeight="1" x14ac:dyDescent="0.25">
      <c r="A54" s="136"/>
      <c r="B54" s="137"/>
      <c r="C54" s="138"/>
      <c r="D54" s="139"/>
      <c r="E54" s="140"/>
      <c r="F54" s="141"/>
      <c r="G54" s="142"/>
      <c r="H54" s="143"/>
      <c r="I54" s="161" t="str">
        <f t="shared" si="4"/>
        <v/>
      </c>
      <c r="J54" s="139"/>
      <c r="K54" s="113"/>
      <c r="L54" s="113"/>
      <c r="M54" s="151"/>
      <c r="N54" s="151"/>
      <c r="O54" s="126" t="str">
        <f t="shared" si="5"/>
        <v/>
      </c>
      <c r="P54" s="113"/>
      <c r="Q54" s="124" t="str">
        <f t="shared" si="6"/>
        <v/>
      </c>
      <c r="R54" s="174"/>
      <c r="S54" s="175"/>
      <c r="T54" s="32"/>
      <c r="V54" s="9"/>
      <c r="W54" s="9"/>
      <c r="X54" s="104" t="s">
        <v>114</v>
      </c>
      <c r="Y54" s="104" t="s">
        <v>84</v>
      </c>
      <c r="Z54" s="103" t="str">
        <f t="shared" si="7"/>
        <v/>
      </c>
      <c r="AG54" t="str">
        <f t="shared" si="3"/>
        <v/>
      </c>
    </row>
    <row r="55" spans="1:33" ht="21" customHeight="1" x14ac:dyDescent="0.25">
      <c r="A55" s="136"/>
      <c r="B55" s="137"/>
      <c r="C55" s="138"/>
      <c r="D55" s="139"/>
      <c r="E55" s="140"/>
      <c r="F55" s="141"/>
      <c r="G55" s="142"/>
      <c r="H55" s="143"/>
      <c r="I55" s="161" t="str">
        <f t="shared" si="4"/>
        <v/>
      </c>
      <c r="J55" s="139"/>
      <c r="K55" s="113"/>
      <c r="L55" s="113"/>
      <c r="M55" s="151"/>
      <c r="N55" s="151"/>
      <c r="O55" s="126" t="str">
        <f t="shared" si="5"/>
        <v/>
      </c>
      <c r="P55" s="113"/>
      <c r="Q55" s="124" t="str">
        <f t="shared" si="6"/>
        <v/>
      </c>
      <c r="R55" s="172"/>
      <c r="S55" s="173"/>
      <c r="T55" s="32"/>
      <c r="V55" s="9"/>
      <c r="W55" s="9"/>
      <c r="X55" s="104" t="s">
        <v>110</v>
      </c>
      <c r="Y55" s="104" t="s">
        <v>84</v>
      </c>
      <c r="Z55" s="103" t="str">
        <f t="shared" si="7"/>
        <v/>
      </c>
      <c r="AG55" t="str">
        <f t="shared" si="3"/>
        <v/>
      </c>
    </row>
    <row r="56" spans="1:33" ht="21" customHeight="1" x14ac:dyDescent="0.25">
      <c r="A56" s="136"/>
      <c r="B56" s="137"/>
      <c r="C56" s="138"/>
      <c r="D56" s="139"/>
      <c r="E56" s="140"/>
      <c r="F56" s="141"/>
      <c r="G56" s="142"/>
      <c r="H56" s="143"/>
      <c r="I56" s="161" t="str">
        <f t="shared" si="4"/>
        <v/>
      </c>
      <c r="J56" s="139"/>
      <c r="K56" s="113"/>
      <c r="L56" s="113"/>
      <c r="M56" s="151"/>
      <c r="N56" s="151"/>
      <c r="O56" s="126" t="str">
        <f t="shared" si="5"/>
        <v/>
      </c>
      <c r="P56" s="113"/>
      <c r="Q56" s="124" t="str">
        <f t="shared" si="6"/>
        <v/>
      </c>
      <c r="R56" s="174"/>
      <c r="S56" s="175"/>
      <c r="T56" s="32"/>
      <c r="V56" s="9"/>
      <c r="W56" s="9"/>
      <c r="X56" s="104" t="s">
        <v>111</v>
      </c>
      <c r="Y56" s="104" t="s">
        <v>84</v>
      </c>
      <c r="Z56" s="103" t="str">
        <f t="shared" si="7"/>
        <v/>
      </c>
      <c r="AG56" t="str">
        <f t="shared" si="3"/>
        <v/>
      </c>
    </row>
    <row r="57" spans="1:33" ht="21" customHeight="1" x14ac:dyDescent="0.25">
      <c r="A57" s="136"/>
      <c r="B57" s="137"/>
      <c r="C57" s="138"/>
      <c r="D57" s="139"/>
      <c r="E57" s="140"/>
      <c r="F57" s="141"/>
      <c r="G57" s="142"/>
      <c r="H57" s="143"/>
      <c r="I57" s="161" t="str">
        <f t="shared" si="4"/>
        <v/>
      </c>
      <c r="J57" s="139"/>
      <c r="K57" s="113"/>
      <c r="L57" s="113"/>
      <c r="M57" s="151"/>
      <c r="N57" s="151"/>
      <c r="O57" s="126" t="str">
        <f t="shared" si="5"/>
        <v/>
      </c>
      <c r="P57" s="113"/>
      <c r="Q57" s="124" t="str">
        <f t="shared" si="6"/>
        <v/>
      </c>
      <c r="R57" s="174"/>
      <c r="S57" s="175"/>
      <c r="T57" s="32"/>
      <c r="V57" s="9"/>
      <c r="W57" s="9"/>
      <c r="X57" s="104" t="s">
        <v>112</v>
      </c>
      <c r="Y57" s="104" t="s">
        <v>84</v>
      </c>
      <c r="Z57" s="103" t="str">
        <f t="shared" si="7"/>
        <v/>
      </c>
      <c r="AG57" t="str">
        <f t="shared" si="3"/>
        <v/>
      </c>
    </row>
    <row r="58" spans="1:33" ht="21" customHeight="1" x14ac:dyDescent="0.25">
      <c r="A58" s="136"/>
      <c r="B58" s="137"/>
      <c r="C58" s="138"/>
      <c r="D58" s="139"/>
      <c r="E58" s="140"/>
      <c r="F58" s="141"/>
      <c r="G58" s="142"/>
      <c r="H58" s="143"/>
      <c r="I58" s="161" t="str">
        <f t="shared" si="4"/>
        <v/>
      </c>
      <c r="J58" s="139"/>
      <c r="K58" s="113"/>
      <c r="L58" s="113"/>
      <c r="M58" s="151"/>
      <c r="N58" s="151"/>
      <c r="O58" s="126" t="str">
        <f t="shared" si="5"/>
        <v/>
      </c>
      <c r="P58" s="113"/>
      <c r="Q58" s="124" t="str">
        <f t="shared" si="6"/>
        <v/>
      </c>
      <c r="R58" s="172"/>
      <c r="S58" s="173"/>
      <c r="T58" s="32"/>
      <c r="V58" s="9"/>
      <c r="W58" s="9"/>
      <c r="X58" s="104" t="s">
        <v>108</v>
      </c>
      <c r="Y58" s="104" t="s">
        <v>84</v>
      </c>
      <c r="Z58" s="103" t="str">
        <f t="shared" si="7"/>
        <v/>
      </c>
      <c r="AG58" t="str">
        <f t="shared" si="3"/>
        <v/>
      </c>
    </row>
    <row r="59" spans="1:33" ht="21" customHeight="1" x14ac:dyDescent="0.25">
      <c r="A59" s="136"/>
      <c r="B59" s="137"/>
      <c r="C59" s="138"/>
      <c r="D59" s="139"/>
      <c r="E59" s="140"/>
      <c r="F59" s="141"/>
      <c r="G59" s="142"/>
      <c r="H59" s="143"/>
      <c r="I59" s="161" t="str">
        <f t="shared" si="4"/>
        <v/>
      </c>
      <c r="J59" s="139"/>
      <c r="K59" s="113"/>
      <c r="L59" s="113"/>
      <c r="M59" s="151"/>
      <c r="N59" s="151"/>
      <c r="O59" s="126" t="str">
        <f t="shared" si="5"/>
        <v/>
      </c>
      <c r="P59" s="113"/>
      <c r="Q59" s="124" t="str">
        <f t="shared" si="6"/>
        <v/>
      </c>
      <c r="R59" s="174"/>
      <c r="S59" s="175"/>
      <c r="T59" s="32"/>
      <c r="V59" s="9"/>
      <c r="W59" s="9"/>
      <c r="X59" s="104" t="s">
        <v>109</v>
      </c>
      <c r="Y59" s="104" t="s">
        <v>84</v>
      </c>
      <c r="Z59" s="103" t="str">
        <f t="shared" si="7"/>
        <v/>
      </c>
      <c r="AG59" t="str">
        <f t="shared" si="3"/>
        <v/>
      </c>
    </row>
    <row r="60" spans="1:33" ht="21" customHeight="1" x14ac:dyDescent="0.25">
      <c r="A60" s="136"/>
      <c r="B60" s="137"/>
      <c r="C60" s="138"/>
      <c r="D60" s="139"/>
      <c r="E60" s="140"/>
      <c r="F60" s="141"/>
      <c r="G60" s="142"/>
      <c r="H60" s="143"/>
      <c r="I60" s="161" t="str">
        <f t="shared" si="4"/>
        <v/>
      </c>
      <c r="J60" s="139"/>
      <c r="K60" s="113"/>
      <c r="L60" s="113"/>
      <c r="M60" s="151"/>
      <c r="N60" s="151"/>
      <c r="O60" s="126" t="str">
        <f t="shared" si="5"/>
        <v/>
      </c>
      <c r="P60" s="113"/>
      <c r="Q60" s="124" t="str">
        <f t="shared" si="6"/>
        <v/>
      </c>
      <c r="R60" s="174"/>
      <c r="S60" s="175"/>
      <c r="T60" s="32"/>
      <c r="V60" s="9"/>
      <c r="W60" s="9"/>
      <c r="X60" t="s">
        <v>113</v>
      </c>
      <c r="Y60" s="104" t="s">
        <v>84</v>
      </c>
      <c r="Z60" s="103" t="str">
        <f t="shared" si="7"/>
        <v/>
      </c>
      <c r="AG60" t="str">
        <f t="shared" si="3"/>
        <v/>
      </c>
    </row>
    <row r="61" spans="1:33" ht="21" customHeight="1" x14ac:dyDescent="0.25">
      <c r="A61" s="136"/>
      <c r="B61" s="137"/>
      <c r="C61" s="138"/>
      <c r="D61" s="139"/>
      <c r="E61" s="140"/>
      <c r="F61" s="141"/>
      <c r="G61" s="142"/>
      <c r="H61" s="143"/>
      <c r="I61" s="161" t="str">
        <f t="shared" si="4"/>
        <v/>
      </c>
      <c r="J61" s="139"/>
      <c r="K61" s="113"/>
      <c r="L61" s="113"/>
      <c r="M61" s="151"/>
      <c r="N61" s="151"/>
      <c r="O61" s="126" t="str">
        <f t="shared" si="5"/>
        <v/>
      </c>
      <c r="P61" s="113"/>
      <c r="Q61" s="124" t="str">
        <f t="shared" si="6"/>
        <v/>
      </c>
      <c r="R61" s="172"/>
      <c r="S61" s="173"/>
      <c r="T61" s="32"/>
      <c r="V61" s="9"/>
      <c r="W61" s="9"/>
      <c r="X61" t="s">
        <v>115</v>
      </c>
      <c r="Y61" t="s">
        <v>85</v>
      </c>
      <c r="Z61" s="103" t="str">
        <f t="shared" si="7"/>
        <v/>
      </c>
      <c r="AG61" t="str">
        <f t="shared" si="3"/>
        <v/>
      </c>
    </row>
    <row r="62" spans="1:33" ht="21" customHeight="1" x14ac:dyDescent="0.25">
      <c r="A62" s="136"/>
      <c r="B62" s="137"/>
      <c r="C62" s="138"/>
      <c r="D62" s="139"/>
      <c r="E62" s="140"/>
      <c r="F62" s="141"/>
      <c r="G62" s="142"/>
      <c r="H62" s="143"/>
      <c r="I62" s="161" t="str">
        <f t="shared" si="4"/>
        <v/>
      </c>
      <c r="J62" s="139"/>
      <c r="K62" s="113"/>
      <c r="L62" s="113"/>
      <c r="M62" s="151"/>
      <c r="N62" s="151"/>
      <c r="O62" s="126" t="str">
        <f t="shared" si="5"/>
        <v/>
      </c>
      <c r="P62" s="113"/>
      <c r="Q62" s="124" t="str">
        <f t="shared" si="6"/>
        <v/>
      </c>
      <c r="R62" s="174"/>
      <c r="S62" s="175"/>
      <c r="T62" s="32"/>
      <c r="V62" s="9"/>
      <c r="W62" s="9"/>
      <c r="X62" t="s">
        <v>117</v>
      </c>
      <c r="Y62" t="s">
        <v>85</v>
      </c>
      <c r="Z62" s="103" t="str">
        <f t="shared" si="7"/>
        <v/>
      </c>
      <c r="AG62" t="str">
        <f t="shared" si="3"/>
        <v/>
      </c>
    </row>
    <row r="63" spans="1:33" ht="21" customHeight="1" x14ac:dyDescent="0.25">
      <c r="A63" s="136"/>
      <c r="B63" s="137"/>
      <c r="C63" s="138"/>
      <c r="D63" s="139"/>
      <c r="E63" s="140"/>
      <c r="F63" s="141"/>
      <c r="G63" s="142"/>
      <c r="H63" s="143"/>
      <c r="I63" s="161" t="str">
        <f t="shared" si="4"/>
        <v/>
      </c>
      <c r="J63" s="139"/>
      <c r="K63" s="113"/>
      <c r="L63" s="113"/>
      <c r="M63" s="151"/>
      <c r="N63" s="151"/>
      <c r="O63" s="126" t="str">
        <f t="shared" si="5"/>
        <v/>
      </c>
      <c r="P63" s="113"/>
      <c r="Q63" s="124" t="str">
        <f t="shared" si="6"/>
        <v/>
      </c>
      <c r="R63" s="174"/>
      <c r="S63" s="175"/>
      <c r="T63" s="32"/>
      <c r="V63" s="9"/>
      <c r="W63" s="9"/>
      <c r="X63" t="s">
        <v>116</v>
      </c>
      <c r="Y63" t="s">
        <v>85</v>
      </c>
      <c r="Z63" s="103" t="str">
        <f t="shared" si="7"/>
        <v/>
      </c>
      <c r="AG63" t="str">
        <f t="shared" si="3"/>
        <v/>
      </c>
    </row>
    <row r="64" spans="1:33" ht="21" customHeight="1" x14ac:dyDescent="0.25">
      <c r="A64" s="136"/>
      <c r="B64" s="137"/>
      <c r="C64" s="138"/>
      <c r="D64" s="139"/>
      <c r="E64" s="140"/>
      <c r="F64" s="141"/>
      <c r="G64" s="142"/>
      <c r="H64" s="143"/>
      <c r="I64" s="161" t="str">
        <f t="shared" si="4"/>
        <v/>
      </c>
      <c r="J64" s="139"/>
      <c r="K64" s="113"/>
      <c r="L64" s="113"/>
      <c r="M64" s="151"/>
      <c r="N64" s="151"/>
      <c r="O64" s="126" t="str">
        <f t="shared" si="5"/>
        <v/>
      </c>
      <c r="P64" s="113"/>
      <c r="Q64" s="124" t="str">
        <f t="shared" si="6"/>
        <v/>
      </c>
      <c r="R64" s="172"/>
      <c r="S64" s="173"/>
      <c r="T64" s="32"/>
      <c r="V64" s="9"/>
      <c r="W64" s="9"/>
      <c r="X64" t="s">
        <v>118</v>
      </c>
      <c r="Y64" t="s">
        <v>85</v>
      </c>
      <c r="Z64" s="103" t="str">
        <f t="shared" si="7"/>
        <v/>
      </c>
      <c r="AG64" t="str">
        <f t="shared" si="3"/>
        <v/>
      </c>
    </row>
    <row r="65" spans="1:33" ht="21" customHeight="1" x14ac:dyDescent="0.25">
      <c r="A65" s="136"/>
      <c r="B65" s="137"/>
      <c r="C65" s="138"/>
      <c r="D65" s="139"/>
      <c r="E65" s="140"/>
      <c r="F65" s="141"/>
      <c r="G65" s="142"/>
      <c r="H65" s="143"/>
      <c r="I65" s="161" t="str">
        <f t="shared" si="4"/>
        <v/>
      </c>
      <c r="J65" s="139"/>
      <c r="K65" s="113"/>
      <c r="L65" s="113"/>
      <c r="M65" s="151"/>
      <c r="N65" s="151"/>
      <c r="O65" s="126" t="str">
        <f t="shared" si="5"/>
        <v/>
      </c>
      <c r="P65" s="113"/>
      <c r="Q65" s="124" t="str">
        <f t="shared" si="6"/>
        <v/>
      </c>
      <c r="R65" s="174"/>
      <c r="S65" s="175"/>
      <c r="T65" s="32"/>
      <c r="V65" s="9"/>
      <c r="W65" s="9"/>
      <c r="X65" t="s">
        <v>125</v>
      </c>
      <c r="Y65" t="s">
        <v>86</v>
      </c>
      <c r="Z65" s="103" t="str">
        <f t="shared" si="7"/>
        <v/>
      </c>
      <c r="AG65" t="str">
        <f t="shared" si="3"/>
        <v/>
      </c>
    </row>
    <row r="66" spans="1:33" ht="21" customHeight="1" x14ac:dyDescent="0.25">
      <c r="A66" s="136"/>
      <c r="B66" s="137"/>
      <c r="C66" s="138"/>
      <c r="D66" s="139"/>
      <c r="E66" s="140"/>
      <c r="F66" s="141"/>
      <c r="G66" s="142"/>
      <c r="H66" s="143"/>
      <c r="I66" s="161" t="str">
        <f t="shared" si="4"/>
        <v/>
      </c>
      <c r="J66" s="139"/>
      <c r="K66" s="113"/>
      <c r="L66" s="113"/>
      <c r="M66" s="151"/>
      <c r="N66" s="151"/>
      <c r="O66" s="126" t="str">
        <f t="shared" si="5"/>
        <v/>
      </c>
      <c r="P66" s="113"/>
      <c r="Q66" s="124" t="str">
        <f t="shared" si="6"/>
        <v/>
      </c>
      <c r="R66" s="174"/>
      <c r="S66" s="175"/>
      <c r="T66" s="32"/>
      <c r="V66" s="9"/>
      <c r="W66" s="9"/>
      <c r="X66" t="s">
        <v>126</v>
      </c>
      <c r="Y66" t="s">
        <v>86</v>
      </c>
      <c r="Z66" s="103" t="str">
        <f t="shared" si="7"/>
        <v/>
      </c>
      <c r="AG66" t="str">
        <f t="shared" si="3"/>
        <v/>
      </c>
    </row>
    <row r="67" spans="1:33" ht="21" customHeight="1" x14ac:dyDescent="0.25">
      <c r="A67" s="136"/>
      <c r="B67" s="137"/>
      <c r="C67" s="138"/>
      <c r="D67" s="139"/>
      <c r="E67" s="140"/>
      <c r="F67" s="141"/>
      <c r="G67" s="142"/>
      <c r="H67" s="143"/>
      <c r="I67" s="161" t="str">
        <f t="shared" si="4"/>
        <v/>
      </c>
      <c r="J67" s="139"/>
      <c r="K67" s="113"/>
      <c r="L67" s="113"/>
      <c r="M67" s="151"/>
      <c r="N67" s="151"/>
      <c r="O67" s="126" t="str">
        <f t="shared" si="5"/>
        <v/>
      </c>
      <c r="P67" s="113"/>
      <c r="Q67" s="124" t="str">
        <f t="shared" si="6"/>
        <v/>
      </c>
      <c r="R67" s="172"/>
      <c r="S67" s="173"/>
      <c r="T67" s="32"/>
      <c r="V67" s="9"/>
      <c r="W67" s="9"/>
      <c r="X67" t="s">
        <v>120</v>
      </c>
      <c r="Y67" t="s">
        <v>86</v>
      </c>
      <c r="Z67" s="103" t="str">
        <f t="shared" si="7"/>
        <v/>
      </c>
      <c r="AG67" t="str">
        <f t="shared" si="3"/>
        <v/>
      </c>
    </row>
    <row r="68" spans="1:33" ht="21" customHeight="1" x14ac:dyDescent="0.25">
      <c r="A68" s="136"/>
      <c r="B68" s="137"/>
      <c r="C68" s="138"/>
      <c r="D68" s="139"/>
      <c r="E68" s="140"/>
      <c r="F68" s="141"/>
      <c r="G68" s="142"/>
      <c r="H68" s="143"/>
      <c r="I68" s="161" t="str">
        <f t="shared" si="4"/>
        <v/>
      </c>
      <c r="J68" s="139"/>
      <c r="K68" s="113"/>
      <c r="L68" s="113"/>
      <c r="M68" s="151"/>
      <c r="N68" s="151"/>
      <c r="O68" s="126" t="str">
        <f t="shared" si="5"/>
        <v/>
      </c>
      <c r="P68" s="113"/>
      <c r="Q68" s="124" t="str">
        <f t="shared" si="6"/>
        <v/>
      </c>
      <c r="R68" s="174"/>
      <c r="S68" s="175"/>
      <c r="T68" s="32"/>
      <c r="V68" s="9"/>
      <c r="W68" s="9"/>
      <c r="X68" t="s">
        <v>119</v>
      </c>
      <c r="Y68" t="s">
        <v>86</v>
      </c>
      <c r="Z68" s="103" t="str">
        <f t="shared" si="7"/>
        <v/>
      </c>
      <c r="AG68" t="str">
        <f t="shared" si="3"/>
        <v/>
      </c>
    </row>
    <row r="69" spans="1:33" ht="21" customHeight="1" x14ac:dyDescent="0.25">
      <c r="A69" s="136"/>
      <c r="B69" s="137"/>
      <c r="C69" s="138"/>
      <c r="D69" s="139"/>
      <c r="E69" s="140"/>
      <c r="F69" s="141"/>
      <c r="G69" s="142"/>
      <c r="H69" s="143"/>
      <c r="I69" s="161" t="str">
        <f t="shared" si="4"/>
        <v/>
      </c>
      <c r="J69" s="139"/>
      <c r="K69" s="113"/>
      <c r="L69" s="113"/>
      <c r="M69" s="151"/>
      <c r="N69" s="151"/>
      <c r="O69" s="126" t="str">
        <f t="shared" si="5"/>
        <v/>
      </c>
      <c r="P69" s="113"/>
      <c r="Q69" s="124" t="str">
        <f t="shared" si="6"/>
        <v/>
      </c>
      <c r="R69" s="174"/>
      <c r="S69" s="175"/>
      <c r="T69" s="32"/>
      <c r="V69" s="9"/>
      <c r="W69" s="9"/>
      <c r="X69" t="s">
        <v>123</v>
      </c>
      <c r="Y69" t="s">
        <v>86</v>
      </c>
      <c r="Z69" s="103" t="str">
        <f t="shared" si="7"/>
        <v/>
      </c>
      <c r="AG69" t="str">
        <f t="shared" si="3"/>
        <v/>
      </c>
    </row>
    <row r="70" spans="1:33" ht="21" customHeight="1" x14ac:dyDescent="0.25">
      <c r="A70" s="136"/>
      <c r="B70" s="137"/>
      <c r="C70" s="138"/>
      <c r="D70" s="139"/>
      <c r="E70" s="140"/>
      <c r="F70" s="141"/>
      <c r="G70" s="142"/>
      <c r="H70" s="143"/>
      <c r="I70" s="161" t="str">
        <f t="shared" si="4"/>
        <v/>
      </c>
      <c r="J70" s="139"/>
      <c r="K70" s="113"/>
      <c r="L70" s="113"/>
      <c r="M70" s="151"/>
      <c r="N70" s="151"/>
      <c r="O70" s="126" t="str">
        <f t="shared" si="5"/>
        <v/>
      </c>
      <c r="P70" s="113"/>
      <c r="Q70" s="124" t="str">
        <f t="shared" si="6"/>
        <v/>
      </c>
      <c r="R70" s="172"/>
      <c r="S70" s="173"/>
      <c r="T70" s="32"/>
      <c r="V70" s="9"/>
      <c r="W70" s="9"/>
      <c r="X70" t="s">
        <v>156</v>
      </c>
      <c r="Y70" t="s">
        <v>86</v>
      </c>
      <c r="Z70" s="103" t="str">
        <f t="shared" si="7"/>
        <v/>
      </c>
      <c r="AG70" t="str">
        <f t="shared" si="3"/>
        <v/>
      </c>
    </row>
    <row r="71" spans="1:33" ht="21" customHeight="1" x14ac:dyDescent="0.25">
      <c r="A71" s="136"/>
      <c r="B71" s="137"/>
      <c r="C71" s="138"/>
      <c r="D71" s="139"/>
      <c r="E71" s="140"/>
      <c r="F71" s="141"/>
      <c r="G71" s="142"/>
      <c r="H71" s="143"/>
      <c r="I71" s="161" t="str">
        <f t="shared" si="4"/>
        <v/>
      </c>
      <c r="J71" s="139"/>
      <c r="K71" s="113"/>
      <c r="L71" s="113"/>
      <c r="M71" s="151"/>
      <c r="N71" s="151"/>
      <c r="O71" s="126" t="str">
        <f t="shared" si="5"/>
        <v/>
      </c>
      <c r="P71" s="113"/>
      <c r="Q71" s="124" t="str">
        <f t="shared" si="6"/>
        <v/>
      </c>
      <c r="R71" s="174"/>
      <c r="S71" s="175"/>
      <c r="T71" s="32"/>
      <c r="V71" s="9"/>
      <c r="W71" s="9"/>
      <c r="X71" t="s">
        <v>122</v>
      </c>
      <c r="Y71" t="s">
        <v>86</v>
      </c>
      <c r="Z71" s="103" t="str">
        <f t="shared" si="7"/>
        <v/>
      </c>
      <c r="AG71" t="str">
        <f t="shared" si="3"/>
        <v/>
      </c>
    </row>
    <row r="72" spans="1:33" ht="21" customHeight="1" x14ac:dyDescent="0.25">
      <c r="A72" s="136"/>
      <c r="B72" s="137"/>
      <c r="C72" s="138"/>
      <c r="D72" s="139"/>
      <c r="E72" s="140"/>
      <c r="F72" s="141"/>
      <c r="G72" s="142"/>
      <c r="H72" s="143"/>
      <c r="I72" s="161" t="str">
        <f t="shared" si="4"/>
        <v/>
      </c>
      <c r="J72" s="139"/>
      <c r="K72" s="113"/>
      <c r="L72" s="113"/>
      <c r="M72" s="151"/>
      <c r="N72" s="151"/>
      <c r="O72" s="126" t="str">
        <f t="shared" si="5"/>
        <v/>
      </c>
      <c r="P72" s="113"/>
      <c r="Q72" s="124" t="str">
        <f t="shared" si="6"/>
        <v/>
      </c>
      <c r="R72" s="174"/>
      <c r="S72" s="175"/>
      <c r="T72" s="32"/>
      <c r="V72" s="9"/>
      <c r="W72" s="9"/>
      <c r="X72" t="s">
        <v>155</v>
      </c>
      <c r="Y72" t="s">
        <v>86</v>
      </c>
      <c r="Z72" s="103" t="str">
        <f t="shared" si="7"/>
        <v/>
      </c>
      <c r="AG72" t="str">
        <f t="shared" si="3"/>
        <v/>
      </c>
    </row>
    <row r="73" spans="1:33" ht="21" customHeight="1" x14ac:dyDescent="0.25">
      <c r="A73" s="136"/>
      <c r="B73" s="137"/>
      <c r="C73" s="138"/>
      <c r="D73" s="139"/>
      <c r="E73" s="140"/>
      <c r="F73" s="141"/>
      <c r="G73" s="142"/>
      <c r="H73" s="143"/>
      <c r="I73" s="161" t="str">
        <f t="shared" si="4"/>
        <v/>
      </c>
      <c r="J73" s="139"/>
      <c r="K73" s="113"/>
      <c r="L73" s="113"/>
      <c r="M73" s="151"/>
      <c r="N73" s="151"/>
      <c r="O73" s="126" t="str">
        <f t="shared" si="5"/>
        <v/>
      </c>
      <c r="P73" s="113"/>
      <c r="Q73" s="124" t="str">
        <f t="shared" si="6"/>
        <v/>
      </c>
      <c r="R73" s="172"/>
      <c r="S73" s="173"/>
      <c r="T73" s="32"/>
      <c r="V73" s="9"/>
      <c r="W73" s="9"/>
      <c r="X73" t="s">
        <v>124</v>
      </c>
      <c r="Y73" t="s">
        <v>86</v>
      </c>
      <c r="Z73" s="103" t="str">
        <f t="shared" si="7"/>
        <v/>
      </c>
      <c r="AG73" t="str">
        <f t="shared" si="3"/>
        <v/>
      </c>
    </row>
    <row r="74" spans="1:33" ht="21" customHeight="1" x14ac:dyDescent="0.25">
      <c r="A74" s="136"/>
      <c r="B74" s="137"/>
      <c r="C74" s="138"/>
      <c r="D74" s="139"/>
      <c r="E74" s="140"/>
      <c r="F74" s="141"/>
      <c r="G74" s="142"/>
      <c r="H74" s="143"/>
      <c r="I74" s="161" t="str">
        <f t="shared" si="4"/>
        <v/>
      </c>
      <c r="J74" s="139"/>
      <c r="K74" s="113"/>
      <c r="L74" s="113"/>
      <c r="M74" s="151"/>
      <c r="N74" s="151"/>
      <c r="O74" s="126" t="str">
        <f t="shared" si="5"/>
        <v/>
      </c>
      <c r="P74" s="113"/>
      <c r="Q74" s="124" t="str">
        <f t="shared" si="6"/>
        <v/>
      </c>
      <c r="R74" s="174"/>
      <c r="S74" s="175"/>
      <c r="T74" s="32"/>
      <c r="V74" s="9"/>
      <c r="W74" s="9"/>
      <c r="X74" t="s">
        <v>121</v>
      </c>
      <c r="Y74" t="s">
        <v>86</v>
      </c>
      <c r="Z74" s="103" t="str">
        <f t="shared" si="7"/>
        <v/>
      </c>
      <c r="AG74" t="str">
        <f t="shared" si="3"/>
        <v/>
      </c>
    </row>
    <row r="75" spans="1:33" ht="21" customHeight="1" x14ac:dyDescent="0.25">
      <c r="A75" s="136"/>
      <c r="B75" s="137"/>
      <c r="C75" s="138"/>
      <c r="D75" s="139"/>
      <c r="E75" s="140"/>
      <c r="F75" s="141"/>
      <c r="G75" s="142"/>
      <c r="H75" s="143"/>
      <c r="I75" s="161" t="str">
        <f t="shared" si="4"/>
        <v/>
      </c>
      <c r="J75" s="139"/>
      <c r="K75" s="113"/>
      <c r="L75" s="113"/>
      <c r="M75" s="151"/>
      <c r="N75" s="151"/>
      <c r="O75" s="126" t="str">
        <f t="shared" si="5"/>
        <v/>
      </c>
      <c r="P75" s="113"/>
      <c r="Q75" s="124" t="str">
        <f t="shared" si="6"/>
        <v/>
      </c>
      <c r="R75" s="174"/>
      <c r="S75" s="175"/>
      <c r="T75" s="32"/>
      <c r="V75" s="9"/>
      <c r="W75" s="9"/>
      <c r="Z75" s="103" t="str">
        <f t="shared" si="7"/>
        <v/>
      </c>
      <c r="AG75" t="str">
        <f t="shared" si="3"/>
        <v/>
      </c>
    </row>
    <row r="76" spans="1:33" ht="21" customHeight="1" x14ac:dyDescent="0.25">
      <c r="A76" s="136"/>
      <c r="B76" s="137"/>
      <c r="C76" s="138"/>
      <c r="D76" s="139"/>
      <c r="E76" s="140"/>
      <c r="F76" s="141"/>
      <c r="G76" s="142"/>
      <c r="H76" s="143"/>
      <c r="I76" s="161" t="str">
        <f t="shared" si="4"/>
        <v/>
      </c>
      <c r="J76" s="139"/>
      <c r="K76" s="113"/>
      <c r="L76" s="113"/>
      <c r="M76" s="151"/>
      <c r="N76" s="151"/>
      <c r="O76" s="126" t="str">
        <f t="shared" si="5"/>
        <v/>
      </c>
      <c r="P76" s="113"/>
      <c r="Q76" s="124" t="str">
        <f t="shared" si="6"/>
        <v/>
      </c>
      <c r="R76" s="172"/>
      <c r="S76" s="173"/>
      <c r="T76" s="32"/>
      <c r="V76" s="9"/>
      <c r="W76" s="9"/>
      <c r="Z76" s="103" t="str">
        <f t="shared" si="7"/>
        <v/>
      </c>
      <c r="AG76" t="str">
        <f t="shared" si="3"/>
        <v/>
      </c>
    </row>
    <row r="77" spans="1:33" ht="21" customHeight="1" x14ac:dyDescent="0.25">
      <c r="A77" s="136"/>
      <c r="B77" s="137"/>
      <c r="C77" s="138"/>
      <c r="D77" s="139"/>
      <c r="E77" s="140"/>
      <c r="F77" s="141"/>
      <c r="G77" s="142"/>
      <c r="H77" s="143"/>
      <c r="I77" s="161" t="str">
        <f t="shared" si="4"/>
        <v/>
      </c>
      <c r="J77" s="139"/>
      <c r="K77" s="113"/>
      <c r="L77" s="113"/>
      <c r="M77" s="151"/>
      <c r="N77" s="151"/>
      <c r="O77" s="126" t="str">
        <f t="shared" si="5"/>
        <v/>
      </c>
      <c r="P77" s="113"/>
      <c r="Q77" s="124" t="str">
        <f t="shared" si="6"/>
        <v/>
      </c>
      <c r="R77" s="174"/>
      <c r="S77" s="175"/>
      <c r="T77" s="32"/>
      <c r="V77" s="9"/>
      <c r="W77" s="9"/>
      <c r="Z77" s="103" t="str">
        <f t="shared" si="7"/>
        <v/>
      </c>
      <c r="AG77" t="str">
        <f t="shared" si="3"/>
        <v/>
      </c>
    </row>
    <row r="78" spans="1:33" ht="21" customHeight="1" x14ac:dyDescent="0.25">
      <c r="A78" s="136"/>
      <c r="B78" s="137"/>
      <c r="C78" s="138"/>
      <c r="D78" s="139"/>
      <c r="E78" s="140"/>
      <c r="F78" s="141"/>
      <c r="G78" s="142"/>
      <c r="H78" s="143"/>
      <c r="I78" s="161" t="str">
        <f t="shared" si="4"/>
        <v/>
      </c>
      <c r="J78" s="139"/>
      <c r="K78" s="113"/>
      <c r="L78" s="113"/>
      <c r="M78" s="151"/>
      <c r="N78" s="151"/>
      <c r="O78" s="126" t="str">
        <f t="shared" si="5"/>
        <v/>
      </c>
      <c r="P78" s="113"/>
      <c r="Q78" s="124" t="str">
        <f t="shared" si="6"/>
        <v/>
      </c>
      <c r="R78" s="174"/>
      <c r="S78" s="175"/>
      <c r="T78" s="32"/>
      <c r="V78" s="9"/>
      <c r="W78" s="9"/>
      <c r="Z78" s="103" t="str">
        <f t="shared" si="7"/>
        <v/>
      </c>
      <c r="AG78" t="str">
        <f t="shared" si="3"/>
        <v/>
      </c>
    </row>
    <row r="79" spans="1:33" ht="21" customHeight="1" x14ac:dyDescent="0.25">
      <c r="A79" s="136"/>
      <c r="B79" s="137"/>
      <c r="C79" s="138"/>
      <c r="D79" s="139"/>
      <c r="E79" s="140"/>
      <c r="F79" s="141"/>
      <c r="G79" s="142"/>
      <c r="H79" s="143"/>
      <c r="I79" s="161" t="str">
        <f t="shared" si="4"/>
        <v/>
      </c>
      <c r="J79" s="139"/>
      <c r="K79" s="113"/>
      <c r="L79" s="113"/>
      <c r="M79" s="151"/>
      <c r="N79" s="151"/>
      <c r="O79" s="126" t="str">
        <f t="shared" si="5"/>
        <v/>
      </c>
      <c r="P79" s="113"/>
      <c r="Q79" s="124" t="str">
        <f t="shared" si="6"/>
        <v/>
      </c>
      <c r="R79" s="172"/>
      <c r="S79" s="173"/>
      <c r="T79" s="32"/>
      <c r="V79" s="9"/>
      <c r="W79" s="9"/>
      <c r="Z79" s="103" t="str">
        <f t="shared" si="7"/>
        <v/>
      </c>
      <c r="AG79" t="str">
        <f t="shared" si="3"/>
        <v/>
      </c>
    </row>
    <row r="80" spans="1:33" ht="21" customHeight="1" x14ac:dyDescent="0.25">
      <c r="A80" s="136"/>
      <c r="B80" s="137"/>
      <c r="C80" s="138"/>
      <c r="D80" s="139"/>
      <c r="E80" s="140"/>
      <c r="F80" s="141"/>
      <c r="G80" s="142"/>
      <c r="H80" s="143"/>
      <c r="I80" s="161" t="str">
        <f t="shared" si="4"/>
        <v/>
      </c>
      <c r="J80" s="139"/>
      <c r="K80" s="113"/>
      <c r="L80" s="113"/>
      <c r="M80" s="151"/>
      <c r="N80" s="151"/>
      <c r="O80" s="126" t="str">
        <f t="shared" si="5"/>
        <v/>
      </c>
      <c r="P80" s="113"/>
      <c r="Q80" s="124" t="str">
        <f t="shared" si="6"/>
        <v/>
      </c>
      <c r="R80" s="174"/>
      <c r="S80" s="175"/>
      <c r="T80" s="32"/>
      <c r="V80" s="9"/>
      <c r="W80" s="9"/>
      <c r="Z80" s="103" t="str">
        <f t="shared" ref="Z80:Z143" si="9">IFERROR(VLOOKUP(F80,$X$16:$Y$92,2,FALSE),"")</f>
        <v/>
      </c>
      <c r="AG80" t="str">
        <f t="shared" ref="AG80:AG143" si="10">IFERROR(VLOOKUP(F80,$AD$16:$AF$100,2,FALSE),"")</f>
        <v/>
      </c>
    </row>
    <row r="81" spans="1:33" ht="21" customHeight="1" x14ac:dyDescent="0.25">
      <c r="A81" s="136"/>
      <c r="B81" s="137"/>
      <c r="C81" s="138"/>
      <c r="D81" s="139"/>
      <c r="E81" s="140"/>
      <c r="F81" s="141"/>
      <c r="G81" s="142"/>
      <c r="H81" s="143"/>
      <c r="I81" s="161" t="str">
        <f t="shared" ref="I81:I144" si="11">IF($C$1="AFP",IFERROR(VLOOKUP(H81,$AA$16:$AB$30,2,FALSE),""),IFERROR(VLOOKUP(H81,$AH$16:$AI$17,2,FALSE),""))</f>
        <v/>
      </c>
      <c r="J81" s="139"/>
      <c r="K81" s="113"/>
      <c r="L81" s="113"/>
      <c r="M81" s="151"/>
      <c r="N81" s="151"/>
      <c r="O81" s="126" t="str">
        <f t="shared" ref="O81:O144" si="12">IF(N81="","",ROUND((L81-M81-N81),2))</f>
        <v/>
      </c>
      <c r="P81" s="113"/>
      <c r="Q81" s="124" t="str">
        <f t="shared" ref="Q81:Q144" si="13">IF(O81="","",ROUND((O81-P81),2))</f>
        <v/>
      </c>
      <c r="R81" s="174"/>
      <c r="S81" s="175"/>
      <c r="T81" s="32"/>
      <c r="V81" s="9"/>
      <c r="W81" s="9"/>
      <c r="Z81" s="103" t="str">
        <f t="shared" si="9"/>
        <v/>
      </c>
      <c r="AG81" t="str">
        <f t="shared" si="10"/>
        <v/>
      </c>
    </row>
    <row r="82" spans="1:33" ht="21" customHeight="1" x14ac:dyDescent="0.25">
      <c r="A82" s="136"/>
      <c r="B82" s="137"/>
      <c r="C82" s="138"/>
      <c r="D82" s="139"/>
      <c r="E82" s="140"/>
      <c r="F82" s="141"/>
      <c r="G82" s="142"/>
      <c r="H82" s="143"/>
      <c r="I82" s="161" t="str">
        <f t="shared" si="11"/>
        <v/>
      </c>
      <c r="J82" s="139"/>
      <c r="K82" s="113"/>
      <c r="L82" s="113"/>
      <c r="M82" s="151"/>
      <c r="N82" s="151"/>
      <c r="O82" s="126" t="str">
        <f t="shared" si="12"/>
        <v/>
      </c>
      <c r="P82" s="113"/>
      <c r="Q82" s="124" t="str">
        <f t="shared" si="13"/>
        <v/>
      </c>
      <c r="R82" s="172"/>
      <c r="S82" s="173"/>
      <c r="T82" s="32"/>
      <c r="V82" s="9"/>
      <c r="W82" s="9"/>
      <c r="Z82" s="103" t="str">
        <f t="shared" si="9"/>
        <v/>
      </c>
      <c r="AG82" t="str">
        <f t="shared" si="10"/>
        <v/>
      </c>
    </row>
    <row r="83" spans="1:33" ht="21" customHeight="1" x14ac:dyDescent="0.25">
      <c r="A83" s="136"/>
      <c r="B83" s="137"/>
      <c r="C83" s="138"/>
      <c r="D83" s="139"/>
      <c r="E83" s="140"/>
      <c r="F83" s="141"/>
      <c r="G83" s="142"/>
      <c r="H83" s="143"/>
      <c r="I83" s="161" t="str">
        <f t="shared" si="11"/>
        <v/>
      </c>
      <c r="J83" s="139"/>
      <c r="K83" s="113"/>
      <c r="L83" s="113"/>
      <c r="M83" s="151"/>
      <c r="N83" s="151"/>
      <c r="O83" s="126" t="str">
        <f t="shared" si="12"/>
        <v/>
      </c>
      <c r="P83" s="113"/>
      <c r="Q83" s="124" t="str">
        <f t="shared" si="13"/>
        <v/>
      </c>
      <c r="R83" s="174"/>
      <c r="S83" s="175"/>
      <c r="T83" s="32"/>
      <c r="V83" s="9"/>
      <c r="W83" s="9"/>
      <c r="Z83" s="103" t="str">
        <f t="shared" si="9"/>
        <v/>
      </c>
      <c r="AG83" t="str">
        <f t="shared" si="10"/>
        <v/>
      </c>
    </row>
    <row r="84" spans="1:33" ht="21" customHeight="1" x14ac:dyDescent="0.25">
      <c r="A84" s="136"/>
      <c r="B84" s="137"/>
      <c r="C84" s="138"/>
      <c r="D84" s="139"/>
      <c r="E84" s="140"/>
      <c r="F84" s="141"/>
      <c r="G84" s="142"/>
      <c r="H84" s="143"/>
      <c r="I84" s="161" t="str">
        <f t="shared" si="11"/>
        <v/>
      </c>
      <c r="J84" s="139"/>
      <c r="K84" s="113"/>
      <c r="L84" s="113"/>
      <c r="M84" s="151"/>
      <c r="N84" s="151"/>
      <c r="O84" s="126" t="str">
        <f t="shared" si="12"/>
        <v/>
      </c>
      <c r="P84" s="113"/>
      <c r="Q84" s="124" t="str">
        <f t="shared" si="13"/>
        <v/>
      </c>
      <c r="R84" s="174"/>
      <c r="S84" s="175"/>
      <c r="T84" s="32"/>
      <c r="V84" s="9"/>
      <c r="W84" s="9"/>
      <c r="Z84" s="103" t="str">
        <f t="shared" si="9"/>
        <v/>
      </c>
      <c r="AG84" t="str">
        <f t="shared" si="10"/>
        <v/>
      </c>
    </row>
    <row r="85" spans="1:33" ht="21" customHeight="1" x14ac:dyDescent="0.25">
      <c r="A85" s="136"/>
      <c r="B85" s="137"/>
      <c r="C85" s="138"/>
      <c r="D85" s="139"/>
      <c r="E85" s="140"/>
      <c r="F85" s="141"/>
      <c r="G85" s="142"/>
      <c r="H85" s="143"/>
      <c r="I85" s="161" t="str">
        <f t="shared" si="11"/>
        <v/>
      </c>
      <c r="J85" s="139"/>
      <c r="K85" s="113"/>
      <c r="L85" s="113"/>
      <c r="M85" s="151"/>
      <c r="N85" s="151"/>
      <c r="O85" s="126" t="str">
        <f t="shared" si="12"/>
        <v/>
      </c>
      <c r="P85" s="113"/>
      <c r="Q85" s="124" t="str">
        <f t="shared" si="13"/>
        <v/>
      </c>
      <c r="R85" s="172"/>
      <c r="S85" s="173"/>
      <c r="T85" s="32"/>
      <c r="V85" s="9"/>
      <c r="W85" s="9"/>
      <c r="Z85" s="103" t="str">
        <f t="shared" si="9"/>
        <v/>
      </c>
      <c r="AG85" t="str">
        <f t="shared" si="10"/>
        <v/>
      </c>
    </row>
    <row r="86" spans="1:33" ht="21" customHeight="1" x14ac:dyDescent="0.25">
      <c r="A86" s="136"/>
      <c r="B86" s="137"/>
      <c r="C86" s="138"/>
      <c r="D86" s="139"/>
      <c r="E86" s="140"/>
      <c r="F86" s="141"/>
      <c r="G86" s="142"/>
      <c r="H86" s="143"/>
      <c r="I86" s="161" t="str">
        <f t="shared" si="11"/>
        <v/>
      </c>
      <c r="J86" s="139"/>
      <c r="K86" s="113"/>
      <c r="L86" s="113"/>
      <c r="M86" s="151"/>
      <c r="N86" s="151"/>
      <c r="O86" s="126" t="str">
        <f t="shared" si="12"/>
        <v/>
      </c>
      <c r="P86" s="113"/>
      <c r="Q86" s="124" t="str">
        <f t="shared" si="13"/>
        <v/>
      </c>
      <c r="R86" s="174"/>
      <c r="S86" s="175"/>
      <c r="T86" s="32"/>
      <c r="V86" s="9"/>
      <c r="W86" s="9"/>
      <c r="Z86" s="103" t="str">
        <f t="shared" si="9"/>
        <v/>
      </c>
      <c r="AG86" t="str">
        <f t="shared" si="10"/>
        <v/>
      </c>
    </row>
    <row r="87" spans="1:33" ht="21" customHeight="1" x14ac:dyDescent="0.25">
      <c r="A87" s="136"/>
      <c r="B87" s="137"/>
      <c r="C87" s="138"/>
      <c r="D87" s="139"/>
      <c r="E87" s="140"/>
      <c r="F87" s="141"/>
      <c r="G87" s="142"/>
      <c r="H87" s="143"/>
      <c r="I87" s="161" t="str">
        <f t="shared" si="11"/>
        <v/>
      </c>
      <c r="J87" s="139"/>
      <c r="K87" s="113"/>
      <c r="L87" s="113"/>
      <c r="M87" s="151"/>
      <c r="N87" s="151"/>
      <c r="O87" s="126" t="str">
        <f t="shared" si="12"/>
        <v/>
      </c>
      <c r="P87" s="113"/>
      <c r="Q87" s="124" t="str">
        <f t="shared" si="13"/>
        <v/>
      </c>
      <c r="R87" s="174"/>
      <c r="S87" s="175"/>
      <c r="T87" s="32"/>
      <c r="V87" s="9"/>
      <c r="W87" s="9"/>
      <c r="Z87" s="103" t="str">
        <f t="shared" si="9"/>
        <v/>
      </c>
      <c r="AG87" t="str">
        <f t="shared" si="10"/>
        <v/>
      </c>
    </row>
    <row r="88" spans="1:33" ht="21" customHeight="1" x14ac:dyDescent="0.25">
      <c r="A88" s="136"/>
      <c r="B88" s="137"/>
      <c r="C88" s="138"/>
      <c r="D88" s="139"/>
      <c r="E88" s="140"/>
      <c r="F88" s="141"/>
      <c r="G88" s="142"/>
      <c r="H88" s="143"/>
      <c r="I88" s="161" t="str">
        <f t="shared" si="11"/>
        <v/>
      </c>
      <c r="J88" s="139"/>
      <c r="K88" s="113"/>
      <c r="L88" s="113"/>
      <c r="M88" s="151"/>
      <c r="N88" s="151"/>
      <c r="O88" s="126" t="str">
        <f t="shared" si="12"/>
        <v/>
      </c>
      <c r="P88" s="113"/>
      <c r="Q88" s="124" t="str">
        <f t="shared" si="13"/>
        <v/>
      </c>
      <c r="R88" s="172"/>
      <c r="S88" s="173"/>
      <c r="T88" s="32"/>
      <c r="V88" s="9"/>
      <c r="W88" s="9"/>
      <c r="Z88" s="103" t="str">
        <f t="shared" si="9"/>
        <v/>
      </c>
      <c r="AG88" t="str">
        <f t="shared" si="10"/>
        <v/>
      </c>
    </row>
    <row r="89" spans="1:33" ht="21" customHeight="1" x14ac:dyDescent="0.25">
      <c r="A89" s="136"/>
      <c r="B89" s="137"/>
      <c r="C89" s="138"/>
      <c r="D89" s="139"/>
      <c r="E89" s="140"/>
      <c r="F89" s="141"/>
      <c r="G89" s="142"/>
      <c r="H89" s="143"/>
      <c r="I89" s="161" t="str">
        <f t="shared" si="11"/>
        <v/>
      </c>
      <c r="J89" s="139"/>
      <c r="K89" s="113"/>
      <c r="L89" s="113"/>
      <c r="M89" s="151"/>
      <c r="N89" s="151"/>
      <c r="O89" s="126" t="str">
        <f t="shared" si="12"/>
        <v/>
      </c>
      <c r="P89" s="113"/>
      <c r="Q89" s="124" t="str">
        <f t="shared" si="13"/>
        <v/>
      </c>
      <c r="R89" s="174"/>
      <c r="S89" s="175"/>
      <c r="T89" s="32"/>
      <c r="V89" s="9"/>
      <c r="W89" s="9"/>
      <c r="Z89" s="103" t="str">
        <f t="shared" si="9"/>
        <v/>
      </c>
      <c r="AG89" t="str">
        <f t="shared" si="10"/>
        <v/>
      </c>
    </row>
    <row r="90" spans="1:33" ht="21" customHeight="1" x14ac:dyDescent="0.25">
      <c r="A90" s="136"/>
      <c r="B90" s="137"/>
      <c r="C90" s="138"/>
      <c r="D90" s="139"/>
      <c r="E90" s="140"/>
      <c r="F90" s="141"/>
      <c r="G90" s="142"/>
      <c r="H90" s="143"/>
      <c r="I90" s="161" t="str">
        <f t="shared" si="11"/>
        <v/>
      </c>
      <c r="J90" s="139"/>
      <c r="K90" s="113"/>
      <c r="L90" s="113"/>
      <c r="M90" s="151"/>
      <c r="N90" s="151"/>
      <c r="O90" s="126" t="str">
        <f t="shared" si="12"/>
        <v/>
      </c>
      <c r="P90" s="113"/>
      <c r="Q90" s="124" t="str">
        <f t="shared" si="13"/>
        <v/>
      </c>
      <c r="R90" s="174"/>
      <c r="S90" s="175"/>
      <c r="T90" s="32"/>
      <c r="V90" s="9"/>
      <c r="W90" s="9"/>
      <c r="Z90" s="103" t="str">
        <f t="shared" si="9"/>
        <v/>
      </c>
      <c r="AG90" t="str">
        <f t="shared" si="10"/>
        <v/>
      </c>
    </row>
    <row r="91" spans="1:33" ht="21" customHeight="1" x14ac:dyDescent="0.25">
      <c r="A91" s="136"/>
      <c r="B91" s="137"/>
      <c r="C91" s="138"/>
      <c r="D91" s="139"/>
      <c r="E91" s="140"/>
      <c r="F91" s="141"/>
      <c r="G91" s="142"/>
      <c r="H91" s="143"/>
      <c r="I91" s="161" t="str">
        <f t="shared" si="11"/>
        <v/>
      </c>
      <c r="J91" s="139"/>
      <c r="K91" s="113"/>
      <c r="L91" s="113"/>
      <c r="M91" s="151"/>
      <c r="N91" s="151"/>
      <c r="O91" s="126" t="str">
        <f t="shared" si="12"/>
        <v/>
      </c>
      <c r="P91" s="113"/>
      <c r="Q91" s="124" t="str">
        <f t="shared" si="13"/>
        <v/>
      </c>
      <c r="R91" s="172"/>
      <c r="S91" s="173"/>
      <c r="T91" s="32"/>
      <c r="V91" s="9"/>
      <c r="W91" s="9"/>
      <c r="Z91" s="103" t="str">
        <f t="shared" si="9"/>
        <v/>
      </c>
      <c r="AG91" t="str">
        <f t="shared" si="10"/>
        <v/>
      </c>
    </row>
    <row r="92" spans="1:33" ht="21" customHeight="1" x14ac:dyDescent="0.25">
      <c r="A92" s="136"/>
      <c r="B92" s="137"/>
      <c r="C92" s="138"/>
      <c r="D92" s="139"/>
      <c r="E92" s="140"/>
      <c r="F92" s="141"/>
      <c r="G92" s="142"/>
      <c r="H92" s="143"/>
      <c r="I92" s="161" t="str">
        <f t="shared" si="11"/>
        <v/>
      </c>
      <c r="J92" s="139"/>
      <c r="K92" s="113"/>
      <c r="L92" s="113"/>
      <c r="M92" s="151"/>
      <c r="N92" s="151"/>
      <c r="O92" s="126" t="str">
        <f t="shared" si="12"/>
        <v/>
      </c>
      <c r="P92" s="113"/>
      <c r="Q92" s="124" t="str">
        <f t="shared" si="13"/>
        <v/>
      </c>
      <c r="R92" s="174"/>
      <c r="S92" s="175"/>
      <c r="T92" s="32"/>
      <c r="V92" s="9"/>
      <c r="W92" s="9"/>
      <c r="Z92" s="103" t="str">
        <f t="shared" si="9"/>
        <v/>
      </c>
      <c r="AG92" t="str">
        <f t="shared" si="10"/>
        <v/>
      </c>
    </row>
    <row r="93" spans="1:33" ht="21" customHeight="1" x14ac:dyDescent="0.25">
      <c r="A93" s="136"/>
      <c r="B93" s="137"/>
      <c r="C93" s="138"/>
      <c r="D93" s="139"/>
      <c r="E93" s="140"/>
      <c r="F93" s="141"/>
      <c r="G93" s="142"/>
      <c r="H93" s="143"/>
      <c r="I93" s="161" t="str">
        <f t="shared" si="11"/>
        <v/>
      </c>
      <c r="J93" s="139"/>
      <c r="K93" s="113"/>
      <c r="L93" s="113"/>
      <c r="M93" s="151"/>
      <c r="N93" s="151"/>
      <c r="O93" s="126" t="str">
        <f t="shared" si="12"/>
        <v/>
      </c>
      <c r="P93" s="113"/>
      <c r="Q93" s="124" t="str">
        <f t="shared" si="13"/>
        <v/>
      </c>
      <c r="R93" s="174"/>
      <c r="S93" s="175"/>
      <c r="T93" s="32"/>
      <c r="V93" s="9"/>
      <c r="W93" s="9"/>
      <c r="Z93" s="103" t="str">
        <f t="shared" si="9"/>
        <v/>
      </c>
      <c r="AG93" t="str">
        <f t="shared" si="10"/>
        <v/>
      </c>
    </row>
    <row r="94" spans="1:33" ht="21" customHeight="1" x14ac:dyDescent="0.25">
      <c r="A94" s="136"/>
      <c r="B94" s="137"/>
      <c r="C94" s="138"/>
      <c r="D94" s="139"/>
      <c r="E94" s="140"/>
      <c r="F94" s="141"/>
      <c r="G94" s="142"/>
      <c r="H94" s="143"/>
      <c r="I94" s="161" t="str">
        <f t="shared" si="11"/>
        <v/>
      </c>
      <c r="J94" s="139"/>
      <c r="K94" s="113"/>
      <c r="L94" s="113"/>
      <c r="M94" s="151"/>
      <c r="N94" s="151"/>
      <c r="O94" s="126" t="str">
        <f t="shared" si="12"/>
        <v/>
      </c>
      <c r="P94" s="113"/>
      <c r="Q94" s="124" t="str">
        <f t="shared" si="13"/>
        <v/>
      </c>
      <c r="R94" s="172"/>
      <c r="S94" s="173"/>
      <c r="T94" s="32"/>
      <c r="V94" s="9"/>
      <c r="W94" s="9"/>
      <c r="Z94" s="103" t="str">
        <f t="shared" si="9"/>
        <v/>
      </c>
      <c r="AG94" t="str">
        <f t="shared" si="10"/>
        <v/>
      </c>
    </row>
    <row r="95" spans="1:33" ht="21" customHeight="1" x14ac:dyDescent="0.25">
      <c r="A95" s="136"/>
      <c r="B95" s="137"/>
      <c r="C95" s="138"/>
      <c r="D95" s="139"/>
      <c r="E95" s="140"/>
      <c r="F95" s="141"/>
      <c r="G95" s="142"/>
      <c r="H95" s="143"/>
      <c r="I95" s="161" t="str">
        <f t="shared" si="11"/>
        <v/>
      </c>
      <c r="J95" s="139"/>
      <c r="K95" s="113"/>
      <c r="L95" s="113"/>
      <c r="M95" s="151"/>
      <c r="N95" s="151"/>
      <c r="O95" s="126" t="str">
        <f t="shared" si="12"/>
        <v/>
      </c>
      <c r="P95" s="113"/>
      <c r="Q95" s="124" t="str">
        <f t="shared" si="13"/>
        <v/>
      </c>
      <c r="R95" s="174"/>
      <c r="S95" s="175"/>
      <c r="T95" s="32"/>
      <c r="U95" s="38"/>
      <c r="V95" s="9"/>
      <c r="W95" s="9"/>
      <c r="Z95" s="103" t="str">
        <f t="shared" si="9"/>
        <v/>
      </c>
      <c r="AG95" t="str">
        <f t="shared" si="10"/>
        <v/>
      </c>
    </row>
    <row r="96" spans="1:33" ht="21" customHeight="1" x14ac:dyDescent="0.25">
      <c r="A96" s="136"/>
      <c r="B96" s="137"/>
      <c r="C96" s="138"/>
      <c r="D96" s="139"/>
      <c r="E96" s="140"/>
      <c r="F96" s="141"/>
      <c r="G96" s="142"/>
      <c r="H96" s="143"/>
      <c r="I96" s="161" t="str">
        <f t="shared" si="11"/>
        <v/>
      </c>
      <c r="J96" s="139"/>
      <c r="K96" s="113"/>
      <c r="L96" s="113"/>
      <c r="M96" s="151"/>
      <c r="N96" s="151"/>
      <c r="O96" s="126" t="str">
        <f t="shared" si="12"/>
        <v/>
      </c>
      <c r="P96" s="113"/>
      <c r="Q96" s="124" t="str">
        <f t="shared" si="13"/>
        <v/>
      </c>
      <c r="R96" s="174"/>
      <c r="S96" s="175"/>
      <c r="T96" s="32"/>
      <c r="U96" s="38"/>
      <c r="V96" s="9"/>
      <c r="W96" s="9"/>
      <c r="Z96" s="103" t="str">
        <f t="shared" si="9"/>
        <v/>
      </c>
      <c r="AG96" t="str">
        <f t="shared" si="10"/>
        <v/>
      </c>
    </row>
    <row r="97" spans="1:33" ht="21" customHeight="1" x14ac:dyDescent="0.25">
      <c r="A97" s="136"/>
      <c r="B97" s="137"/>
      <c r="C97" s="138"/>
      <c r="D97" s="139"/>
      <c r="E97" s="140"/>
      <c r="F97" s="141"/>
      <c r="G97" s="142"/>
      <c r="H97" s="143"/>
      <c r="I97" s="161" t="str">
        <f t="shared" si="11"/>
        <v/>
      </c>
      <c r="J97" s="139"/>
      <c r="K97" s="113"/>
      <c r="L97" s="113"/>
      <c r="M97" s="151"/>
      <c r="N97" s="151"/>
      <c r="O97" s="126" t="str">
        <f t="shared" si="12"/>
        <v/>
      </c>
      <c r="P97" s="113"/>
      <c r="Q97" s="124" t="str">
        <f t="shared" si="13"/>
        <v/>
      </c>
      <c r="R97" s="172"/>
      <c r="S97" s="173"/>
      <c r="T97" s="32"/>
      <c r="U97" s="38"/>
      <c r="V97" s="9"/>
      <c r="W97" s="9"/>
      <c r="Z97" s="103" t="str">
        <f t="shared" si="9"/>
        <v/>
      </c>
      <c r="AG97" t="str">
        <f t="shared" si="10"/>
        <v/>
      </c>
    </row>
    <row r="98" spans="1:33" ht="21" customHeight="1" x14ac:dyDescent="0.25">
      <c r="A98" s="136"/>
      <c r="B98" s="137"/>
      <c r="C98" s="138"/>
      <c r="D98" s="139"/>
      <c r="E98" s="140"/>
      <c r="F98" s="141"/>
      <c r="G98" s="142"/>
      <c r="H98" s="143"/>
      <c r="I98" s="161" t="str">
        <f t="shared" si="11"/>
        <v/>
      </c>
      <c r="J98" s="139"/>
      <c r="K98" s="113"/>
      <c r="L98" s="113"/>
      <c r="M98" s="151"/>
      <c r="N98" s="151"/>
      <c r="O98" s="126" t="str">
        <f t="shared" si="12"/>
        <v/>
      </c>
      <c r="P98" s="113"/>
      <c r="Q98" s="124" t="str">
        <f t="shared" si="13"/>
        <v/>
      </c>
      <c r="R98" s="174"/>
      <c r="S98" s="175"/>
      <c r="T98" s="32"/>
      <c r="U98" s="38"/>
      <c r="V98" s="9"/>
      <c r="W98" s="9"/>
      <c r="Z98" s="103" t="str">
        <f t="shared" si="9"/>
        <v/>
      </c>
      <c r="AG98" t="str">
        <f t="shared" si="10"/>
        <v/>
      </c>
    </row>
    <row r="99" spans="1:33" ht="21" customHeight="1" x14ac:dyDescent="0.25">
      <c r="A99" s="136"/>
      <c r="B99" s="137"/>
      <c r="C99" s="138"/>
      <c r="D99" s="139"/>
      <c r="E99" s="140"/>
      <c r="F99" s="141"/>
      <c r="G99" s="142"/>
      <c r="H99" s="143"/>
      <c r="I99" s="161" t="str">
        <f t="shared" si="11"/>
        <v/>
      </c>
      <c r="J99" s="139"/>
      <c r="K99" s="113"/>
      <c r="L99" s="113"/>
      <c r="M99" s="151"/>
      <c r="N99" s="151"/>
      <c r="O99" s="126" t="str">
        <f t="shared" si="12"/>
        <v/>
      </c>
      <c r="P99" s="113"/>
      <c r="Q99" s="124" t="str">
        <f t="shared" si="13"/>
        <v/>
      </c>
      <c r="R99" s="174"/>
      <c r="S99" s="175"/>
      <c r="T99" s="32"/>
      <c r="U99" s="38"/>
      <c r="V99" s="9"/>
      <c r="W99" s="9"/>
      <c r="Z99" s="103" t="str">
        <f t="shared" si="9"/>
        <v/>
      </c>
      <c r="AG99" t="str">
        <f t="shared" si="10"/>
        <v/>
      </c>
    </row>
    <row r="100" spans="1:33" ht="21" customHeight="1" x14ac:dyDescent="0.25">
      <c r="A100" s="136"/>
      <c r="B100" s="137"/>
      <c r="C100" s="138"/>
      <c r="D100" s="139"/>
      <c r="E100" s="140"/>
      <c r="F100" s="141"/>
      <c r="G100" s="142"/>
      <c r="H100" s="143"/>
      <c r="I100" s="161" t="str">
        <f t="shared" si="11"/>
        <v/>
      </c>
      <c r="J100" s="139"/>
      <c r="K100" s="113"/>
      <c r="L100" s="113"/>
      <c r="M100" s="151"/>
      <c r="N100" s="151"/>
      <c r="O100" s="126" t="str">
        <f t="shared" si="12"/>
        <v/>
      </c>
      <c r="P100" s="113"/>
      <c r="Q100" s="124" t="str">
        <f t="shared" si="13"/>
        <v/>
      </c>
      <c r="R100" s="172"/>
      <c r="S100" s="173"/>
      <c r="T100" s="32"/>
      <c r="U100" s="38"/>
      <c r="V100" s="9"/>
      <c r="W100" s="9"/>
      <c r="Z100" s="103" t="str">
        <f t="shared" si="9"/>
        <v/>
      </c>
      <c r="AG100" t="str">
        <f t="shared" si="10"/>
        <v/>
      </c>
    </row>
    <row r="101" spans="1:33" ht="21" customHeight="1" x14ac:dyDescent="0.25">
      <c r="A101" s="136"/>
      <c r="B101" s="137"/>
      <c r="C101" s="138"/>
      <c r="D101" s="139"/>
      <c r="E101" s="140"/>
      <c r="F101" s="141"/>
      <c r="G101" s="142"/>
      <c r="H101" s="143"/>
      <c r="I101" s="161" t="str">
        <f t="shared" si="11"/>
        <v/>
      </c>
      <c r="J101" s="139"/>
      <c r="K101" s="113"/>
      <c r="L101" s="113"/>
      <c r="M101" s="151"/>
      <c r="N101" s="151"/>
      <c r="O101" s="126" t="str">
        <f t="shared" si="12"/>
        <v/>
      </c>
      <c r="P101" s="113"/>
      <c r="Q101" s="124" t="str">
        <f t="shared" si="13"/>
        <v/>
      </c>
      <c r="R101" s="174"/>
      <c r="S101" s="175"/>
      <c r="T101" s="32"/>
      <c r="U101" s="38"/>
      <c r="V101" s="9"/>
      <c r="W101" s="9"/>
      <c r="Z101" s="103" t="str">
        <f t="shared" si="9"/>
        <v/>
      </c>
      <c r="AG101" t="str">
        <f t="shared" si="10"/>
        <v/>
      </c>
    </row>
    <row r="102" spans="1:33" ht="21" customHeight="1" x14ac:dyDescent="0.25">
      <c r="A102" s="136"/>
      <c r="B102" s="137"/>
      <c r="C102" s="138"/>
      <c r="D102" s="139"/>
      <c r="E102" s="140"/>
      <c r="F102" s="141"/>
      <c r="G102" s="142"/>
      <c r="H102" s="143"/>
      <c r="I102" s="161" t="str">
        <f t="shared" si="11"/>
        <v/>
      </c>
      <c r="J102" s="139"/>
      <c r="K102" s="113"/>
      <c r="L102" s="113"/>
      <c r="M102" s="151"/>
      <c r="N102" s="151"/>
      <c r="O102" s="126" t="str">
        <f t="shared" si="12"/>
        <v/>
      </c>
      <c r="P102" s="113"/>
      <c r="Q102" s="124" t="str">
        <f t="shared" si="13"/>
        <v/>
      </c>
      <c r="R102" s="174"/>
      <c r="S102" s="175"/>
      <c r="T102" s="32"/>
      <c r="U102" s="38"/>
      <c r="V102" s="9"/>
      <c r="W102" s="9"/>
      <c r="Z102" s="103" t="str">
        <f t="shared" si="9"/>
        <v/>
      </c>
      <c r="AG102" t="str">
        <f t="shared" si="10"/>
        <v/>
      </c>
    </row>
    <row r="103" spans="1:33" ht="21" customHeight="1" x14ac:dyDescent="0.25">
      <c r="A103" s="136"/>
      <c r="B103" s="137"/>
      <c r="C103" s="138"/>
      <c r="D103" s="139"/>
      <c r="E103" s="140"/>
      <c r="F103" s="141"/>
      <c r="G103" s="142"/>
      <c r="H103" s="143"/>
      <c r="I103" s="161" t="str">
        <f t="shared" si="11"/>
        <v/>
      </c>
      <c r="J103" s="139"/>
      <c r="K103" s="113"/>
      <c r="L103" s="113"/>
      <c r="M103" s="151"/>
      <c r="N103" s="151"/>
      <c r="O103" s="126" t="str">
        <f t="shared" si="12"/>
        <v/>
      </c>
      <c r="P103" s="113"/>
      <c r="Q103" s="124" t="str">
        <f t="shared" si="13"/>
        <v/>
      </c>
      <c r="R103" s="172"/>
      <c r="S103" s="173"/>
      <c r="T103" s="32"/>
      <c r="U103" s="38"/>
      <c r="V103" s="9"/>
      <c r="W103" s="9"/>
      <c r="Z103" s="103" t="str">
        <f t="shared" si="9"/>
        <v/>
      </c>
      <c r="AG103" t="str">
        <f t="shared" si="10"/>
        <v/>
      </c>
    </row>
    <row r="104" spans="1:33" ht="21" customHeight="1" x14ac:dyDescent="0.25">
      <c r="A104" s="136"/>
      <c r="B104" s="137"/>
      <c r="C104" s="138"/>
      <c r="D104" s="139"/>
      <c r="E104" s="140"/>
      <c r="F104" s="141"/>
      <c r="G104" s="142"/>
      <c r="H104" s="143"/>
      <c r="I104" s="161" t="str">
        <f t="shared" si="11"/>
        <v/>
      </c>
      <c r="J104" s="139"/>
      <c r="K104" s="113"/>
      <c r="L104" s="113"/>
      <c r="M104" s="151"/>
      <c r="N104" s="151"/>
      <c r="O104" s="126" t="str">
        <f t="shared" si="12"/>
        <v/>
      </c>
      <c r="P104" s="113"/>
      <c r="Q104" s="124" t="str">
        <f t="shared" si="13"/>
        <v/>
      </c>
      <c r="R104" s="174"/>
      <c r="S104" s="175"/>
      <c r="T104" s="32"/>
      <c r="U104" s="38"/>
      <c r="V104" s="9"/>
      <c r="W104" s="9"/>
      <c r="Z104" s="103" t="str">
        <f t="shared" si="9"/>
        <v/>
      </c>
      <c r="AG104" t="str">
        <f t="shared" si="10"/>
        <v/>
      </c>
    </row>
    <row r="105" spans="1:33" ht="21" customHeight="1" x14ac:dyDescent="0.25">
      <c r="A105" s="136"/>
      <c r="B105" s="137"/>
      <c r="C105" s="138"/>
      <c r="D105" s="139"/>
      <c r="E105" s="140"/>
      <c r="F105" s="141"/>
      <c r="G105" s="142"/>
      <c r="H105" s="143"/>
      <c r="I105" s="161" t="str">
        <f t="shared" si="11"/>
        <v/>
      </c>
      <c r="J105" s="139"/>
      <c r="K105" s="113"/>
      <c r="L105" s="113"/>
      <c r="M105" s="151"/>
      <c r="N105" s="151"/>
      <c r="O105" s="126" t="str">
        <f t="shared" si="12"/>
        <v/>
      </c>
      <c r="P105" s="113"/>
      <c r="Q105" s="124" t="str">
        <f t="shared" si="13"/>
        <v/>
      </c>
      <c r="R105" s="174"/>
      <c r="S105" s="175"/>
      <c r="T105" s="32"/>
      <c r="U105" s="38"/>
      <c r="V105" s="9"/>
      <c r="W105" s="9"/>
      <c r="Z105" s="103" t="str">
        <f t="shared" si="9"/>
        <v/>
      </c>
      <c r="AG105" t="str">
        <f t="shared" si="10"/>
        <v/>
      </c>
    </row>
    <row r="106" spans="1:33" ht="21" customHeight="1" x14ac:dyDescent="0.25">
      <c r="A106" s="136"/>
      <c r="B106" s="137"/>
      <c r="C106" s="138"/>
      <c r="D106" s="139"/>
      <c r="E106" s="140"/>
      <c r="F106" s="141"/>
      <c r="G106" s="142"/>
      <c r="H106" s="143"/>
      <c r="I106" s="161" t="str">
        <f t="shared" si="11"/>
        <v/>
      </c>
      <c r="J106" s="139"/>
      <c r="K106" s="113"/>
      <c r="L106" s="113"/>
      <c r="M106" s="151"/>
      <c r="N106" s="151"/>
      <c r="O106" s="126" t="str">
        <f t="shared" si="12"/>
        <v/>
      </c>
      <c r="P106" s="113"/>
      <c r="Q106" s="124" t="str">
        <f t="shared" si="13"/>
        <v/>
      </c>
      <c r="R106" s="172"/>
      <c r="S106" s="173"/>
      <c r="T106" s="32"/>
      <c r="U106" s="38"/>
      <c r="V106" s="9"/>
      <c r="W106" s="9"/>
      <c r="Z106" s="103" t="str">
        <f t="shared" si="9"/>
        <v/>
      </c>
      <c r="AG106" t="str">
        <f t="shared" si="10"/>
        <v/>
      </c>
    </row>
    <row r="107" spans="1:33" ht="21" customHeight="1" x14ac:dyDescent="0.25">
      <c r="A107" s="136"/>
      <c r="B107" s="137"/>
      <c r="C107" s="138"/>
      <c r="D107" s="139"/>
      <c r="E107" s="140"/>
      <c r="F107" s="141"/>
      <c r="G107" s="142"/>
      <c r="H107" s="143"/>
      <c r="I107" s="161" t="str">
        <f t="shared" si="11"/>
        <v/>
      </c>
      <c r="J107" s="139"/>
      <c r="K107" s="113"/>
      <c r="L107" s="113"/>
      <c r="M107" s="151"/>
      <c r="N107" s="151"/>
      <c r="O107" s="126" t="str">
        <f t="shared" si="12"/>
        <v/>
      </c>
      <c r="P107" s="113"/>
      <c r="Q107" s="124" t="str">
        <f t="shared" si="13"/>
        <v/>
      </c>
      <c r="R107" s="174"/>
      <c r="S107" s="175"/>
      <c r="T107" s="32"/>
      <c r="U107" s="38"/>
      <c r="V107" s="9"/>
      <c r="W107" s="9"/>
      <c r="Z107" s="103" t="str">
        <f t="shared" si="9"/>
        <v/>
      </c>
      <c r="AG107" t="str">
        <f t="shared" si="10"/>
        <v/>
      </c>
    </row>
    <row r="108" spans="1:33" ht="21" customHeight="1" x14ac:dyDescent="0.25">
      <c r="A108" s="136"/>
      <c r="B108" s="137"/>
      <c r="C108" s="138"/>
      <c r="D108" s="139"/>
      <c r="E108" s="140"/>
      <c r="F108" s="141"/>
      <c r="G108" s="142"/>
      <c r="H108" s="143"/>
      <c r="I108" s="161" t="str">
        <f t="shared" si="11"/>
        <v/>
      </c>
      <c r="J108" s="139"/>
      <c r="K108" s="113"/>
      <c r="L108" s="113"/>
      <c r="M108" s="151"/>
      <c r="N108" s="151"/>
      <c r="O108" s="126" t="str">
        <f t="shared" si="12"/>
        <v/>
      </c>
      <c r="P108" s="113"/>
      <c r="Q108" s="124" t="str">
        <f t="shared" si="13"/>
        <v/>
      </c>
      <c r="R108" s="174"/>
      <c r="S108" s="175"/>
      <c r="T108" s="32"/>
      <c r="U108" s="38"/>
      <c r="V108" s="9"/>
      <c r="W108" s="9"/>
      <c r="Z108" s="103" t="str">
        <f t="shared" si="9"/>
        <v/>
      </c>
      <c r="AG108" t="str">
        <f t="shared" si="10"/>
        <v/>
      </c>
    </row>
    <row r="109" spans="1:33" ht="21" customHeight="1" x14ac:dyDescent="0.25">
      <c r="A109" s="136"/>
      <c r="B109" s="137"/>
      <c r="C109" s="138"/>
      <c r="D109" s="139"/>
      <c r="E109" s="140"/>
      <c r="F109" s="141"/>
      <c r="G109" s="142"/>
      <c r="H109" s="143"/>
      <c r="I109" s="161" t="str">
        <f t="shared" si="11"/>
        <v/>
      </c>
      <c r="J109" s="139"/>
      <c r="K109" s="113"/>
      <c r="L109" s="113"/>
      <c r="M109" s="151"/>
      <c r="N109" s="151"/>
      <c r="O109" s="126" t="str">
        <f t="shared" si="12"/>
        <v/>
      </c>
      <c r="P109" s="113"/>
      <c r="Q109" s="124" t="str">
        <f t="shared" si="13"/>
        <v/>
      </c>
      <c r="R109" s="172"/>
      <c r="S109" s="173"/>
      <c r="T109" s="32"/>
      <c r="U109" s="38"/>
      <c r="V109" s="9"/>
      <c r="W109" s="9"/>
      <c r="Z109" s="103" t="str">
        <f t="shared" si="9"/>
        <v/>
      </c>
      <c r="AG109" t="str">
        <f t="shared" si="10"/>
        <v/>
      </c>
    </row>
    <row r="110" spans="1:33" ht="21" customHeight="1" x14ac:dyDescent="0.25">
      <c r="A110" s="136"/>
      <c r="B110" s="137"/>
      <c r="C110" s="138"/>
      <c r="D110" s="139"/>
      <c r="E110" s="140"/>
      <c r="F110" s="141"/>
      <c r="G110" s="142"/>
      <c r="H110" s="143"/>
      <c r="I110" s="161" t="str">
        <f t="shared" si="11"/>
        <v/>
      </c>
      <c r="J110" s="139"/>
      <c r="K110" s="113"/>
      <c r="L110" s="113"/>
      <c r="M110" s="151"/>
      <c r="N110" s="151"/>
      <c r="O110" s="126" t="str">
        <f t="shared" si="12"/>
        <v/>
      </c>
      <c r="P110" s="113"/>
      <c r="Q110" s="124" t="str">
        <f t="shared" si="13"/>
        <v/>
      </c>
      <c r="R110" s="174"/>
      <c r="S110" s="175"/>
      <c r="T110" s="32"/>
      <c r="U110" s="38"/>
      <c r="V110" s="9"/>
      <c r="W110" s="9"/>
      <c r="Z110" s="103" t="str">
        <f t="shared" si="9"/>
        <v/>
      </c>
      <c r="AG110" t="str">
        <f t="shared" si="10"/>
        <v/>
      </c>
    </row>
    <row r="111" spans="1:33" ht="21" customHeight="1" x14ac:dyDescent="0.25">
      <c r="A111" s="136"/>
      <c r="B111" s="137"/>
      <c r="C111" s="138"/>
      <c r="D111" s="139"/>
      <c r="E111" s="140"/>
      <c r="F111" s="141"/>
      <c r="G111" s="142"/>
      <c r="H111" s="143"/>
      <c r="I111" s="161" t="str">
        <f t="shared" si="11"/>
        <v/>
      </c>
      <c r="J111" s="139"/>
      <c r="K111" s="113"/>
      <c r="L111" s="113"/>
      <c r="M111" s="151"/>
      <c r="N111" s="151"/>
      <c r="O111" s="126" t="str">
        <f t="shared" si="12"/>
        <v/>
      </c>
      <c r="P111" s="113"/>
      <c r="Q111" s="124" t="str">
        <f t="shared" si="13"/>
        <v/>
      </c>
      <c r="R111" s="174"/>
      <c r="S111" s="175"/>
      <c r="T111" s="32"/>
      <c r="U111" s="38"/>
      <c r="V111" s="9"/>
      <c r="W111" s="9"/>
      <c r="Z111" s="103" t="str">
        <f t="shared" si="9"/>
        <v/>
      </c>
      <c r="AG111" t="str">
        <f t="shared" si="10"/>
        <v/>
      </c>
    </row>
    <row r="112" spans="1:33" ht="21" customHeight="1" x14ac:dyDescent="0.25">
      <c r="A112" s="136"/>
      <c r="B112" s="137"/>
      <c r="C112" s="138"/>
      <c r="D112" s="139"/>
      <c r="E112" s="140"/>
      <c r="F112" s="141"/>
      <c r="G112" s="142"/>
      <c r="H112" s="143"/>
      <c r="I112" s="161" t="str">
        <f t="shared" si="11"/>
        <v/>
      </c>
      <c r="J112" s="139"/>
      <c r="K112" s="113"/>
      <c r="L112" s="113"/>
      <c r="M112" s="151"/>
      <c r="N112" s="151"/>
      <c r="O112" s="126" t="str">
        <f t="shared" si="12"/>
        <v/>
      </c>
      <c r="P112" s="113"/>
      <c r="Q112" s="124" t="str">
        <f t="shared" si="13"/>
        <v/>
      </c>
      <c r="R112" s="172"/>
      <c r="S112" s="173"/>
      <c r="T112" s="32"/>
      <c r="U112" s="38"/>
      <c r="V112" s="9"/>
      <c r="W112" s="9"/>
      <c r="Z112" s="103" t="str">
        <f t="shared" si="9"/>
        <v/>
      </c>
      <c r="AG112" t="str">
        <f t="shared" si="10"/>
        <v/>
      </c>
    </row>
    <row r="113" spans="1:33" ht="21" customHeight="1" x14ac:dyDescent="0.25">
      <c r="A113" s="136"/>
      <c r="B113" s="137"/>
      <c r="C113" s="138"/>
      <c r="D113" s="139"/>
      <c r="E113" s="140"/>
      <c r="F113" s="141"/>
      <c r="G113" s="142"/>
      <c r="H113" s="143"/>
      <c r="I113" s="161" t="str">
        <f t="shared" si="11"/>
        <v/>
      </c>
      <c r="J113" s="139"/>
      <c r="K113" s="113"/>
      <c r="L113" s="113"/>
      <c r="M113" s="151"/>
      <c r="N113" s="151"/>
      <c r="O113" s="126" t="str">
        <f t="shared" si="12"/>
        <v/>
      </c>
      <c r="P113" s="113"/>
      <c r="Q113" s="124" t="str">
        <f t="shared" si="13"/>
        <v/>
      </c>
      <c r="R113" s="174"/>
      <c r="S113" s="175"/>
      <c r="T113" s="32"/>
      <c r="U113" s="38"/>
      <c r="V113" s="9"/>
      <c r="W113" s="9"/>
      <c r="Z113" s="103" t="str">
        <f t="shared" si="9"/>
        <v/>
      </c>
      <c r="AG113" t="str">
        <f t="shared" si="10"/>
        <v/>
      </c>
    </row>
    <row r="114" spans="1:33" ht="21" customHeight="1" x14ac:dyDescent="0.25">
      <c r="A114" s="136"/>
      <c r="B114" s="137"/>
      <c r="C114" s="138"/>
      <c r="D114" s="139"/>
      <c r="E114" s="140"/>
      <c r="F114" s="141"/>
      <c r="G114" s="142"/>
      <c r="H114" s="143"/>
      <c r="I114" s="161" t="str">
        <f t="shared" si="11"/>
        <v/>
      </c>
      <c r="J114" s="139"/>
      <c r="K114" s="113"/>
      <c r="L114" s="113"/>
      <c r="M114" s="151"/>
      <c r="N114" s="151"/>
      <c r="O114" s="126" t="str">
        <f t="shared" si="12"/>
        <v/>
      </c>
      <c r="P114" s="113"/>
      <c r="Q114" s="124" t="str">
        <f t="shared" si="13"/>
        <v/>
      </c>
      <c r="R114" s="174"/>
      <c r="S114" s="175"/>
      <c r="T114" s="32"/>
      <c r="U114" s="38"/>
      <c r="V114" s="9"/>
      <c r="W114" s="9"/>
      <c r="Z114" s="103" t="str">
        <f t="shared" si="9"/>
        <v/>
      </c>
      <c r="AG114" t="str">
        <f t="shared" si="10"/>
        <v/>
      </c>
    </row>
    <row r="115" spans="1:33" ht="21" customHeight="1" x14ac:dyDescent="0.25">
      <c r="A115" s="136"/>
      <c r="B115" s="137"/>
      <c r="C115" s="138"/>
      <c r="D115" s="139"/>
      <c r="E115" s="140"/>
      <c r="F115" s="141"/>
      <c r="G115" s="142"/>
      <c r="H115" s="143"/>
      <c r="I115" s="161" t="str">
        <f t="shared" si="11"/>
        <v/>
      </c>
      <c r="J115" s="139"/>
      <c r="K115" s="113"/>
      <c r="L115" s="113"/>
      <c r="M115" s="151"/>
      <c r="N115" s="151"/>
      <c r="O115" s="126" t="str">
        <f t="shared" si="12"/>
        <v/>
      </c>
      <c r="P115" s="113"/>
      <c r="Q115" s="124" t="str">
        <f t="shared" si="13"/>
        <v/>
      </c>
      <c r="R115" s="172"/>
      <c r="S115" s="173"/>
      <c r="T115" s="32"/>
      <c r="U115" s="38"/>
      <c r="V115" s="9"/>
      <c r="W115" s="9"/>
      <c r="Z115" s="103" t="str">
        <f t="shared" si="9"/>
        <v/>
      </c>
      <c r="AG115" t="str">
        <f t="shared" si="10"/>
        <v/>
      </c>
    </row>
    <row r="116" spans="1:33" ht="21" customHeight="1" x14ac:dyDescent="0.25">
      <c r="A116" s="136"/>
      <c r="B116" s="137"/>
      <c r="C116" s="138"/>
      <c r="D116" s="139"/>
      <c r="E116" s="140"/>
      <c r="F116" s="141"/>
      <c r="G116" s="142"/>
      <c r="H116" s="143"/>
      <c r="I116" s="161" t="str">
        <f t="shared" si="11"/>
        <v/>
      </c>
      <c r="J116" s="139"/>
      <c r="K116" s="113"/>
      <c r="L116" s="113"/>
      <c r="M116" s="151"/>
      <c r="N116" s="151"/>
      <c r="O116" s="126" t="str">
        <f t="shared" si="12"/>
        <v/>
      </c>
      <c r="P116" s="113"/>
      <c r="Q116" s="124" t="str">
        <f t="shared" si="13"/>
        <v/>
      </c>
      <c r="R116" s="174"/>
      <c r="S116" s="175"/>
      <c r="T116" s="32"/>
      <c r="U116" s="38"/>
      <c r="V116" s="9"/>
      <c r="W116" s="9"/>
      <c r="Z116" s="103" t="str">
        <f t="shared" si="9"/>
        <v/>
      </c>
      <c r="AG116" t="str">
        <f t="shared" si="10"/>
        <v/>
      </c>
    </row>
    <row r="117" spans="1:33" ht="21" customHeight="1" x14ac:dyDescent="0.25">
      <c r="A117" s="136"/>
      <c r="B117" s="137"/>
      <c r="C117" s="138"/>
      <c r="D117" s="139"/>
      <c r="E117" s="140"/>
      <c r="F117" s="141"/>
      <c r="G117" s="142"/>
      <c r="H117" s="143"/>
      <c r="I117" s="161" t="str">
        <f t="shared" si="11"/>
        <v/>
      </c>
      <c r="J117" s="139"/>
      <c r="K117" s="113"/>
      <c r="L117" s="113"/>
      <c r="M117" s="151"/>
      <c r="N117" s="151"/>
      <c r="O117" s="126" t="str">
        <f t="shared" si="12"/>
        <v/>
      </c>
      <c r="P117" s="113"/>
      <c r="Q117" s="124" t="str">
        <f t="shared" si="13"/>
        <v/>
      </c>
      <c r="R117" s="174"/>
      <c r="S117" s="175"/>
      <c r="T117" s="32"/>
      <c r="U117" s="38"/>
      <c r="V117" s="9"/>
      <c r="W117" s="9"/>
      <c r="Z117" s="103" t="str">
        <f t="shared" si="9"/>
        <v/>
      </c>
      <c r="AG117" t="str">
        <f t="shared" si="10"/>
        <v/>
      </c>
    </row>
    <row r="118" spans="1:33" ht="21" customHeight="1" x14ac:dyDescent="0.25">
      <c r="A118" s="136"/>
      <c r="B118" s="137"/>
      <c r="C118" s="138"/>
      <c r="D118" s="139"/>
      <c r="E118" s="140"/>
      <c r="F118" s="141"/>
      <c r="G118" s="142"/>
      <c r="H118" s="143"/>
      <c r="I118" s="161" t="str">
        <f t="shared" si="11"/>
        <v/>
      </c>
      <c r="J118" s="139"/>
      <c r="K118" s="113"/>
      <c r="L118" s="113"/>
      <c r="M118" s="151"/>
      <c r="N118" s="151"/>
      <c r="O118" s="126" t="str">
        <f t="shared" si="12"/>
        <v/>
      </c>
      <c r="P118" s="113"/>
      <c r="Q118" s="124" t="str">
        <f t="shared" si="13"/>
        <v/>
      </c>
      <c r="R118" s="172"/>
      <c r="S118" s="173"/>
      <c r="T118" s="32"/>
      <c r="U118" s="38"/>
      <c r="V118" s="9"/>
      <c r="W118" s="9"/>
      <c r="Z118" s="103" t="str">
        <f t="shared" si="9"/>
        <v/>
      </c>
      <c r="AG118" t="str">
        <f t="shared" si="10"/>
        <v/>
      </c>
    </row>
    <row r="119" spans="1:33" ht="21" customHeight="1" x14ac:dyDescent="0.25">
      <c r="A119" s="136"/>
      <c r="B119" s="137"/>
      <c r="C119" s="138"/>
      <c r="D119" s="139"/>
      <c r="E119" s="140"/>
      <c r="F119" s="141"/>
      <c r="G119" s="142"/>
      <c r="H119" s="143"/>
      <c r="I119" s="161" t="str">
        <f t="shared" si="11"/>
        <v/>
      </c>
      <c r="J119" s="139"/>
      <c r="K119" s="113"/>
      <c r="L119" s="113"/>
      <c r="M119" s="151"/>
      <c r="N119" s="151"/>
      <c r="O119" s="126" t="str">
        <f t="shared" si="12"/>
        <v/>
      </c>
      <c r="P119" s="113"/>
      <c r="Q119" s="124" t="str">
        <f t="shared" si="13"/>
        <v/>
      </c>
      <c r="R119" s="174"/>
      <c r="S119" s="175"/>
      <c r="T119" s="32"/>
      <c r="U119" s="38"/>
      <c r="V119" s="9"/>
      <c r="W119" s="9"/>
      <c r="Z119" s="103" t="str">
        <f t="shared" si="9"/>
        <v/>
      </c>
      <c r="AG119" t="str">
        <f t="shared" si="10"/>
        <v/>
      </c>
    </row>
    <row r="120" spans="1:33" ht="21" customHeight="1" x14ac:dyDescent="0.25">
      <c r="A120" s="136"/>
      <c r="B120" s="137"/>
      <c r="C120" s="138"/>
      <c r="D120" s="139"/>
      <c r="E120" s="140"/>
      <c r="F120" s="141"/>
      <c r="G120" s="142"/>
      <c r="H120" s="143"/>
      <c r="I120" s="161" t="str">
        <f t="shared" si="11"/>
        <v/>
      </c>
      <c r="J120" s="139"/>
      <c r="K120" s="113"/>
      <c r="L120" s="113"/>
      <c r="M120" s="151"/>
      <c r="N120" s="151"/>
      <c r="O120" s="126" t="str">
        <f t="shared" si="12"/>
        <v/>
      </c>
      <c r="P120" s="113"/>
      <c r="Q120" s="124" t="str">
        <f t="shared" si="13"/>
        <v/>
      </c>
      <c r="R120" s="174"/>
      <c r="S120" s="175"/>
      <c r="T120" s="32"/>
      <c r="U120" s="38"/>
      <c r="V120" s="9"/>
      <c r="W120" s="9"/>
      <c r="Z120" s="103" t="str">
        <f t="shared" si="9"/>
        <v/>
      </c>
      <c r="AG120" t="str">
        <f t="shared" si="10"/>
        <v/>
      </c>
    </row>
    <row r="121" spans="1:33" ht="21" customHeight="1" x14ac:dyDescent="0.25">
      <c r="A121" s="136"/>
      <c r="B121" s="137"/>
      <c r="C121" s="138"/>
      <c r="D121" s="139"/>
      <c r="E121" s="140"/>
      <c r="F121" s="141"/>
      <c r="G121" s="142"/>
      <c r="H121" s="143"/>
      <c r="I121" s="161" t="str">
        <f t="shared" si="11"/>
        <v/>
      </c>
      <c r="J121" s="139"/>
      <c r="K121" s="113"/>
      <c r="L121" s="113"/>
      <c r="M121" s="151"/>
      <c r="N121" s="151"/>
      <c r="O121" s="126" t="str">
        <f t="shared" si="12"/>
        <v/>
      </c>
      <c r="P121" s="113"/>
      <c r="Q121" s="124" t="str">
        <f t="shared" si="13"/>
        <v/>
      </c>
      <c r="R121" s="172"/>
      <c r="S121" s="173"/>
      <c r="T121" s="32"/>
      <c r="U121" s="38"/>
      <c r="V121" s="9"/>
      <c r="W121" s="9"/>
      <c r="Z121" s="103" t="str">
        <f t="shared" si="9"/>
        <v/>
      </c>
      <c r="AG121" t="str">
        <f t="shared" si="10"/>
        <v/>
      </c>
    </row>
    <row r="122" spans="1:33" ht="21" customHeight="1" x14ac:dyDescent="0.25">
      <c r="A122" s="136"/>
      <c r="B122" s="137"/>
      <c r="C122" s="138"/>
      <c r="D122" s="139"/>
      <c r="E122" s="140"/>
      <c r="F122" s="141"/>
      <c r="G122" s="142"/>
      <c r="H122" s="143"/>
      <c r="I122" s="161" t="str">
        <f t="shared" si="11"/>
        <v/>
      </c>
      <c r="J122" s="139"/>
      <c r="K122" s="113"/>
      <c r="L122" s="113"/>
      <c r="M122" s="151"/>
      <c r="N122" s="151"/>
      <c r="O122" s="126" t="str">
        <f t="shared" si="12"/>
        <v/>
      </c>
      <c r="P122" s="113"/>
      <c r="Q122" s="124" t="str">
        <f t="shared" si="13"/>
        <v/>
      </c>
      <c r="R122" s="174"/>
      <c r="S122" s="175"/>
      <c r="T122" s="32"/>
      <c r="U122" s="38"/>
      <c r="V122" s="9"/>
      <c r="W122" s="9"/>
      <c r="Z122" s="103" t="str">
        <f t="shared" si="9"/>
        <v/>
      </c>
      <c r="AG122" t="str">
        <f t="shared" si="10"/>
        <v/>
      </c>
    </row>
    <row r="123" spans="1:33" ht="21" customHeight="1" x14ac:dyDescent="0.25">
      <c r="A123" s="136"/>
      <c r="B123" s="137"/>
      <c r="C123" s="138"/>
      <c r="D123" s="139"/>
      <c r="E123" s="140"/>
      <c r="F123" s="141"/>
      <c r="G123" s="142"/>
      <c r="H123" s="143"/>
      <c r="I123" s="161" t="str">
        <f t="shared" si="11"/>
        <v/>
      </c>
      <c r="J123" s="139"/>
      <c r="K123" s="113"/>
      <c r="L123" s="113"/>
      <c r="M123" s="151"/>
      <c r="N123" s="151"/>
      <c r="O123" s="126" t="str">
        <f t="shared" si="12"/>
        <v/>
      </c>
      <c r="P123" s="113"/>
      <c r="Q123" s="124" t="str">
        <f t="shared" si="13"/>
        <v/>
      </c>
      <c r="R123" s="174"/>
      <c r="S123" s="175"/>
      <c r="T123" s="32"/>
      <c r="U123" s="38"/>
      <c r="V123" s="9"/>
      <c r="W123" s="9"/>
      <c r="Z123" s="103" t="str">
        <f t="shared" si="9"/>
        <v/>
      </c>
      <c r="AG123" t="str">
        <f t="shared" si="10"/>
        <v/>
      </c>
    </row>
    <row r="124" spans="1:33" ht="21" customHeight="1" x14ac:dyDescent="0.25">
      <c r="A124" s="136"/>
      <c r="B124" s="137"/>
      <c r="C124" s="138"/>
      <c r="D124" s="139"/>
      <c r="E124" s="140"/>
      <c r="F124" s="141"/>
      <c r="G124" s="142"/>
      <c r="H124" s="143"/>
      <c r="I124" s="161" t="str">
        <f t="shared" si="11"/>
        <v/>
      </c>
      <c r="J124" s="139"/>
      <c r="K124" s="113"/>
      <c r="L124" s="113"/>
      <c r="M124" s="151"/>
      <c r="N124" s="151"/>
      <c r="O124" s="126" t="str">
        <f t="shared" si="12"/>
        <v/>
      </c>
      <c r="P124" s="113"/>
      <c r="Q124" s="124" t="str">
        <f t="shared" si="13"/>
        <v/>
      </c>
      <c r="R124" s="172"/>
      <c r="S124" s="173"/>
      <c r="T124" s="32"/>
      <c r="U124" s="38"/>
      <c r="V124" s="9"/>
      <c r="W124" s="9"/>
      <c r="Z124" s="103" t="str">
        <f t="shared" si="9"/>
        <v/>
      </c>
      <c r="AG124" t="str">
        <f t="shared" si="10"/>
        <v/>
      </c>
    </row>
    <row r="125" spans="1:33" ht="21" customHeight="1" x14ac:dyDescent="0.25">
      <c r="A125" s="136"/>
      <c r="B125" s="137"/>
      <c r="C125" s="138"/>
      <c r="D125" s="139"/>
      <c r="E125" s="140"/>
      <c r="F125" s="141"/>
      <c r="G125" s="142"/>
      <c r="H125" s="143"/>
      <c r="I125" s="161" t="str">
        <f t="shared" si="11"/>
        <v/>
      </c>
      <c r="J125" s="139"/>
      <c r="K125" s="113"/>
      <c r="L125" s="113"/>
      <c r="M125" s="151"/>
      <c r="N125" s="151"/>
      <c r="O125" s="126" t="str">
        <f t="shared" si="12"/>
        <v/>
      </c>
      <c r="P125" s="113"/>
      <c r="Q125" s="124" t="str">
        <f t="shared" si="13"/>
        <v/>
      </c>
      <c r="R125" s="174"/>
      <c r="S125" s="175"/>
      <c r="T125" s="32"/>
      <c r="U125" s="38"/>
      <c r="V125" s="9"/>
      <c r="W125" s="9"/>
      <c r="Z125" s="103" t="str">
        <f t="shared" si="9"/>
        <v/>
      </c>
      <c r="AG125" t="str">
        <f t="shared" si="10"/>
        <v/>
      </c>
    </row>
    <row r="126" spans="1:33" ht="21" customHeight="1" x14ac:dyDescent="0.25">
      <c r="A126" s="136"/>
      <c r="B126" s="137"/>
      <c r="C126" s="138"/>
      <c r="D126" s="139"/>
      <c r="E126" s="140"/>
      <c r="F126" s="141"/>
      <c r="G126" s="142"/>
      <c r="H126" s="143"/>
      <c r="I126" s="161" t="str">
        <f t="shared" si="11"/>
        <v/>
      </c>
      <c r="J126" s="139"/>
      <c r="K126" s="113"/>
      <c r="L126" s="113"/>
      <c r="M126" s="151"/>
      <c r="N126" s="151"/>
      <c r="O126" s="126" t="str">
        <f t="shared" si="12"/>
        <v/>
      </c>
      <c r="P126" s="113"/>
      <c r="Q126" s="124" t="str">
        <f t="shared" si="13"/>
        <v/>
      </c>
      <c r="R126" s="174"/>
      <c r="S126" s="175"/>
      <c r="T126" s="32"/>
      <c r="U126" s="38"/>
      <c r="V126" s="9"/>
      <c r="W126" s="9"/>
      <c r="Z126" s="103" t="str">
        <f t="shared" si="9"/>
        <v/>
      </c>
      <c r="AG126" t="str">
        <f t="shared" si="10"/>
        <v/>
      </c>
    </row>
    <row r="127" spans="1:33" ht="21" customHeight="1" x14ac:dyDescent="0.25">
      <c r="A127" s="136"/>
      <c r="B127" s="137"/>
      <c r="C127" s="138"/>
      <c r="D127" s="139"/>
      <c r="E127" s="140"/>
      <c r="F127" s="141"/>
      <c r="G127" s="142"/>
      <c r="H127" s="143"/>
      <c r="I127" s="161" t="str">
        <f t="shared" si="11"/>
        <v/>
      </c>
      <c r="J127" s="139"/>
      <c r="K127" s="113"/>
      <c r="L127" s="113"/>
      <c r="M127" s="151"/>
      <c r="N127" s="151"/>
      <c r="O127" s="126" t="str">
        <f t="shared" si="12"/>
        <v/>
      </c>
      <c r="P127" s="113"/>
      <c r="Q127" s="124" t="str">
        <f t="shared" si="13"/>
        <v/>
      </c>
      <c r="R127" s="172"/>
      <c r="S127" s="173"/>
      <c r="T127" s="32"/>
      <c r="U127" s="38"/>
      <c r="V127" s="9"/>
      <c r="W127" s="9"/>
      <c r="Z127" s="103" t="str">
        <f t="shared" si="9"/>
        <v/>
      </c>
      <c r="AG127" t="str">
        <f t="shared" si="10"/>
        <v/>
      </c>
    </row>
    <row r="128" spans="1:33" ht="21" customHeight="1" x14ac:dyDescent="0.25">
      <c r="A128" s="136"/>
      <c r="B128" s="137"/>
      <c r="C128" s="138"/>
      <c r="D128" s="139"/>
      <c r="E128" s="140"/>
      <c r="F128" s="141"/>
      <c r="G128" s="142"/>
      <c r="H128" s="143"/>
      <c r="I128" s="161" t="str">
        <f t="shared" si="11"/>
        <v/>
      </c>
      <c r="J128" s="139"/>
      <c r="K128" s="113"/>
      <c r="L128" s="113"/>
      <c r="M128" s="151"/>
      <c r="N128" s="151"/>
      <c r="O128" s="126" t="str">
        <f t="shared" si="12"/>
        <v/>
      </c>
      <c r="P128" s="113"/>
      <c r="Q128" s="124" t="str">
        <f t="shared" si="13"/>
        <v/>
      </c>
      <c r="R128" s="174"/>
      <c r="S128" s="175"/>
      <c r="T128" s="32"/>
      <c r="U128" s="38"/>
      <c r="V128" s="9"/>
      <c r="W128" s="9"/>
      <c r="Z128" s="103" t="str">
        <f t="shared" si="9"/>
        <v/>
      </c>
      <c r="AG128" t="str">
        <f t="shared" si="10"/>
        <v/>
      </c>
    </row>
    <row r="129" spans="1:33" ht="21" customHeight="1" x14ac:dyDescent="0.25">
      <c r="A129" s="136"/>
      <c r="B129" s="137"/>
      <c r="C129" s="138"/>
      <c r="D129" s="139"/>
      <c r="E129" s="140"/>
      <c r="F129" s="141"/>
      <c r="G129" s="142"/>
      <c r="H129" s="143"/>
      <c r="I129" s="161" t="str">
        <f t="shared" si="11"/>
        <v/>
      </c>
      <c r="J129" s="139"/>
      <c r="K129" s="113"/>
      <c r="L129" s="113"/>
      <c r="M129" s="151"/>
      <c r="N129" s="151"/>
      <c r="O129" s="126" t="str">
        <f t="shared" si="12"/>
        <v/>
      </c>
      <c r="P129" s="113"/>
      <c r="Q129" s="124" t="str">
        <f t="shared" si="13"/>
        <v/>
      </c>
      <c r="R129" s="174"/>
      <c r="S129" s="175"/>
      <c r="T129" s="32"/>
      <c r="U129" s="38"/>
      <c r="V129" s="9"/>
      <c r="W129" s="9"/>
      <c r="Z129" s="103" t="str">
        <f t="shared" si="9"/>
        <v/>
      </c>
      <c r="AG129" t="str">
        <f t="shared" si="10"/>
        <v/>
      </c>
    </row>
    <row r="130" spans="1:33" ht="21" customHeight="1" x14ac:dyDescent="0.25">
      <c r="A130" s="136"/>
      <c r="B130" s="137"/>
      <c r="C130" s="138"/>
      <c r="D130" s="139"/>
      <c r="E130" s="140"/>
      <c r="F130" s="141"/>
      <c r="G130" s="142"/>
      <c r="H130" s="143"/>
      <c r="I130" s="161" t="str">
        <f t="shared" si="11"/>
        <v/>
      </c>
      <c r="J130" s="139"/>
      <c r="K130" s="113"/>
      <c r="L130" s="113"/>
      <c r="M130" s="151"/>
      <c r="N130" s="151"/>
      <c r="O130" s="126" t="str">
        <f t="shared" si="12"/>
        <v/>
      </c>
      <c r="P130" s="113"/>
      <c r="Q130" s="124" t="str">
        <f t="shared" si="13"/>
        <v/>
      </c>
      <c r="R130" s="172"/>
      <c r="S130" s="173"/>
      <c r="T130" s="32"/>
      <c r="U130" s="38"/>
      <c r="V130" s="9"/>
      <c r="W130" s="9"/>
      <c r="Z130" s="103" t="str">
        <f t="shared" si="9"/>
        <v/>
      </c>
      <c r="AG130" t="str">
        <f t="shared" si="10"/>
        <v/>
      </c>
    </row>
    <row r="131" spans="1:33" ht="21" customHeight="1" x14ac:dyDescent="0.25">
      <c r="A131" s="136"/>
      <c r="B131" s="137"/>
      <c r="C131" s="138"/>
      <c r="D131" s="139"/>
      <c r="E131" s="140"/>
      <c r="F131" s="141"/>
      <c r="G131" s="142"/>
      <c r="H131" s="143"/>
      <c r="I131" s="161" t="str">
        <f t="shared" si="11"/>
        <v/>
      </c>
      <c r="J131" s="139"/>
      <c r="K131" s="113"/>
      <c r="L131" s="113"/>
      <c r="M131" s="151"/>
      <c r="N131" s="151"/>
      <c r="O131" s="126" t="str">
        <f t="shared" si="12"/>
        <v/>
      </c>
      <c r="P131" s="113"/>
      <c r="Q131" s="124" t="str">
        <f t="shared" si="13"/>
        <v/>
      </c>
      <c r="R131" s="174"/>
      <c r="S131" s="175"/>
      <c r="T131" s="32"/>
      <c r="U131" s="38"/>
      <c r="V131" s="9"/>
      <c r="W131" s="9"/>
      <c r="Z131" s="103" t="str">
        <f t="shared" si="9"/>
        <v/>
      </c>
      <c r="AG131" t="str">
        <f t="shared" si="10"/>
        <v/>
      </c>
    </row>
    <row r="132" spans="1:33" ht="21" customHeight="1" x14ac:dyDescent="0.25">
      <c r="A132" s="136"/>
      <c r="B132" s="137"/>
      <c r="C132" s="138"/>
      <c r="D132" s="139"/>
      <c r="E132" s="140"/>
      <c r="F132" s="141"/>
      <c r="G132" s="142"/>
      <c r="H132" s="143"/>
      <c r="I132" s="161" t="str">
        <f t="shared" si="11"/>
        <v/>
      </c>
      <c r="J132" s="139"/>
      <c r="K132" s="113"/>
      <c r="L132" s="113"/>
      <c r="M132" s="151"/>
      <c r="N132" s="151"/>
      <c r="O132" s="126" t="str">
        <f t="shared" si="12"/>
        <v/>
      </c>
      <c r="P132" s="113"/>
      <c r="Q132" s="124" t="str">
        <f t="shared" si="13"/>
        <v/>
      </c>
      <c r="R132" s="174"/>
      <c r="S132" s="175"/>
      <c r="T132" s="32"/>
      <c r="U132" s="38"/>
      <c r="V132" s="9"/>
      <c r="W132" s="9"/>
      <c r="Z132" s="103" t="str">
        <f t="shared" si="9"/>
        <v/>
      </c>
      <c r="AG132" t="str">
        <f t="shared" si="10"/>
        <v/>
      </c>
    </row>
    <row r="133" spans="1:33" ht="21" customHeight="1" x14ac:dyDescent="0.25">
      <c r="A133" s="136"/>
      <c r="B133" s="137"/>
      <c r="C133" s="138"/>
      <c r="D133" s="139"/>
      <c r="E133" s="140"/>
      <c r="F133" s="141"/>
      <c r="G133" s="142"/>
      <c r="H133" s="143"/>
      <c r="I133" s="161" t="str">
        <f t="shared" si="11"/>
        <v/>
      </c>
      <c r="J133" s="139"/>
      <c r="K133" s="113"/>
      <c r="L133" s="113"/>
      <c r="M133" s="151"/>
      <c r="N133" s="151"/>
      <c r="O133" s="126" t="str">
        <f t="shared" si="12"/>
        <v/>
      </c>
      <c r="P133" s="113"/>
      <c r="Q133" s="124" t="str">
        <f t="shared" si="13"/>
        <v/>
      </c>
      <c r="R133" s="172"/>
      <c r="S133" s="173"/>
      <c r="T133" s="32"/>
      <c r="U133" s="38"/>
      <c r="V133" s="9"/>
      <c r="W133" s="9"/>
      <c r="Z133" s="103" t="str">
        <f t="shared" si="9"/>
        <v/>
      </c>
      <c r="AG133" t="str">
        <f t="shared" si="10"/>
        <v/>
      </c>
    </row>
    <row r="134" spans="1:33" ht="21" customHeight="1" x14ac:dyDescent="0.25">
      <c r="A134" s="136"/>
      <c r="B134" s="137"/>
      <c r="C134" s="138"/>
      <c r="D134" s="139"/>
      <c r="E134" s="140"/>
      <c r="F134" s="141"/>
      <c r="G134" s="142"/>
      <c r="H134" s="143"/>
      <c r="I134" s="161" t="str">
        <f t="shared" si="11"/>
        <v/>
      </c>
      <c r="J134" s="139"/>
      <c r="K134" s="113"/>
      <c r="L134" s="113"/>
      <c r="M134" s="151"/>
      <c r="N134" s="151"/>
      <c r="O134" s="126" t="str">
        <f t="shared" si="12"/>
        <v/>
      </c>
      <c r="P134" s="113"/>
      <c r="Q134" s="124" t="str">
        <f t="shared" si="13"/>
        <v/>
      </c>
      <c r="R134" s="174"/>
      <c r="S134" s="175"/>
      <c r="T134" s="32"/>
      <c r="U134" s="38"/>
      <c r="V134" s="9"/>
      <c r="W134" s="9"/>
      <c r="Z134" s="103" t="str">
        <f t="shared" si="9"/>
        <v/>
      </c>
      <c r="AG134" t="str">
        <f t="shared" si="10"/>
        <v/>
      </c>
    </row>
    <row r="135" spans="1:33" ht="21" customHeight="1" x14ac:dyDescent="0.25">
      <c r="A135" s="136"/>
      <c r="B135" s="137"/>
      <c r="C135" s="138"/>
      <c r="D135" s="139"/>
      <c r="E135" s="140"/>
      <c r="F135" s="141"/>
      <c r="G135" s="142"/>
      <c r="H135" s="143"/>
      <c r="I135" s="161" t="str">
        <f t="shared" si="11"/>
        <v/>
      </c>
      <c r="J135" s="139"/>
      <c r="K135" s="113"/>
      <c r="L135" s="113"/>
      <c r="M135" s="151"/>
      <c r="N135" s="151"/>
      <c r="O135" s="126" t="str">
        <f t="shared" si="12"/>
        <v/>
      </c>
      <c r="P135" s="113"/>
      <c r="Q135" s="124" t="str">
        <f t="shared" si="13"/>
        <v/>
      </c>
      <c r="R135" s="174"/>
      <c r="S135" s="175"/>
      <c r="T135" s="32"/>
      <c r="U135" s="38"/>
      <c r="V135" s="9"/>
      <c r="W135" s="9"/>
      <c r="Z135" s="103" t="str">
        <f t="shared" si="9"/>
        <v/>
      </c>
      <c r="AG135" t="str">
        <f t="shared" si="10"/>
        <v/>
      </c>
    </row>
    <row r="136" spans="1:33" ht="21" customHeight="1" x14ac:dyDescent="0.25">
      <c r="A136" s="136"/>
      <c r="B136" s="137"/>
      <c r="C136" s="138"/>
      <c r="D136" s="139"/>
      <c r="E136" s="140"/>
      <c r="F136" s="141"/>
      <c r="G136" s="142"/>
      <c r="H136" s="143"/>
      <c r="I136" s="161" t="str">
        <f t="shared" si="11"/>
        <v/>
      </c>
      <c r="J136" s="139"/>
      <c r="K136" s="113"/>
      <c r="L136" s="113"/>
      <c r="M136" s="151"/>
      <c r="N136" s="151"/>
      <c r="O136" s="126" t="str">
        <f t="shared" si="12"/>
        <v/>
      </c>
      <c r="P136" s="113"/>
      <c r="Q136" s="124" t="str">
        <f t="shared" si="13"/>
        <v/>
      </c>
      <c r="R136" s="172"/>
      <c r="S136" s="173"/>
      <c r="T136" s="32"/>
      <c r="U136" s="38"/>
      <c r="V136" s="9"/>
      <c r="W136" s="9"/>
      <c r="Z136" s="103" t="str">
        <f t="shared" si="9"/>
        <v/>
      </c>
      <c r="AG136" t="str">
        <f t="shared" si="10"/>
        <v/>
      </c>
    </row>
    <row r="137" spans="1:33" ht="21" customHeight="1" x14ac:dyDescent="0.25">
      <c r="A137" s="136"/>
      <c r="B137" s="137"/>
      <c r="C137" s="138"/>
      <c r="D137" s="139"/>
      <c r="E137" s="140"/>
      <c r="F137" s="141"/>
      <c r="G137" s="142"/>
      <c r="H137" s="143"/>
      <c r="I137" s="161" t="str">
        <f t="shared" si="11"/>
        <v/>
      </c>
      <c r="J137" s="139"/>
      <c r="K137" s="113"/>
      <c r="L137" s="113"/>
      <c r="M137" s="151"/>
      <c r="N137" s="151"/>
      <c r="O137" s="126" t="str">
        <f t="shared" si="12"/>
        <v/>
      </c>
      <c r="P137" s="113"/>
      <c r="Q137" s="124" t="str">
        <f t="shared" si="13"/>
        <v/>
      </c>
      <c r="R137" s="174"/>
      <c r="S137" s="175"/>
      <c r="T137" s="32"/>
      <c r="U137" s="38"/>
      <c r="V137" s="9"/>
      <c r="W137" s="9"/>
      <c r="Z137" s="103" t="str">
        <f t="shared" si="9"/>
        <v/>
      </c>
      <c r="AG137" t="str">
        <f t="shared" si="10"/>
        <v/>
      </c>
    </row>
    <row r="138" spans="1:33" ht="21" customHeight="1" x14ac:dyDescent="0.25">
      <c r="A138" s="136"/>
      <c r="B138" s="137"/>
      <c r="C138" s="138"/>
      <c r="D138" s="139"/>
      <c r="E138" s="140"/>
      <c r="F138" s="141"/>
      <c r="G138" s="142"/>
      <c r="H138" s="143"/>
      <c r="I138" s="161" t="str">
        <f t="shared" si="11"/>
        <v/>
      </c>
      <c r="J138" s="139"/>
      <c r="K138" s="113"/>
      <c r="L138" s="113"/>
      <c r="M138" s="151"/>
      <c r="N138" s="151"/>
      <c r="O138" s="126" t="str">
        <f t="shared" si="12"/>
        <v/>
      </c>
      <c r="P138" s="113"/>
      <c r="Q138" s="124" t="str">
        <f t="shared" si="13"/>
        <v/>
      </c>
      <c r="R138" s="174"/>
      <c r="S138" s="175"/>
      <c r="T138" s="32"/>
      <c r="U138" s="38"/>
      <c r="V138" s="9"/>
      <c r="W138" s="9"/>
      <c r="Z138" s="103" t="str">
        <f t="shared" si="9"/>
        <v/>
      </c>
      <c r="AG138" t="str">
        <f t="shared" si="10"/>
        <v/>
      </c>
    </row>
    <row r="139" spans="1:33" ht="21" customHeight="1" x14ac:dyDescent="0.25">
      <c r="A139" s="136"/>
      <c r="B139" s="137"/>
      <c r="C139" s="138"/>
      <c r="D139" s="139"/>
      <c r="E139" s="140"/>
      <c r="F139" s="141"/>
      <c r="G139" s="142"/>
      <c r="H139" s="143"/>
      <c r="I139" s="161" t="str">
        <f t="shared" si="11"/>
        <v/>
      </c>
      <c r="J139" s="139"/>
      <c r="K139" s="113"/>
      <c r="L139" s="113"/>
      <c r="M139" s="151"/>
      <c r="N139" s="151"/>
      <c r="O139" s="126" t="str">
        <f t="shared" si="12"/>
        <v/>
      </c>
      <c r="P139" s="113"/>
      <c r="Q139" s="124" t="str">
        <f t="shared" si="13"/>
        <v/>
      </c>
      <c r="R139" s="172"/>
      <c r="S139" s="173"/>
      <c r="T139" s="32"/>
      <c r="U139" s="38"/>
      <c r="V139" s="9"/>
      <c r="W139" s="9"/>
      <c r="Z139" s="103" t="str">
        <f t="shared" si="9"/>
        <v/>
      </c>
      <c r="AG139" t="str">
        <f t="shared" si="10"/>
        <v/>
      </c>
    </row>
    <row r="140" spans="1:33" ht="21" customHeight="1" x14ac:dyDescent="0.25">
      <c r="A140" s="136"/>
      <c r="B140" s="137"/>
      <c r="C140" s="138"/>
      <c r="D140" s="139"/>
      <c r="E140" s="140"/>
      <c r="F140" s="141"/>
      <c r="G140" s="142"/>
      <c r="H140" s="143"/>
      <c r="I140" s="161" t="str">
        <f t="shared" si="11"/>
        <v/>
      </c>
      <c r="J140" s="139"/>
      <c r="K140" s="113"/>
      <c r="L140" s="113"/>
      <c r="M140" s="151"/>
      <c r="N140" s="151"/>
      <c r="O140" s="126" t="str">
        <f t="shared" si="12"/>
        <v/>
      </c>
      <c r="P140" s="113"/>
      <c r="Q140" s="124" t="str">
        <f t="shared" si="13"/>
        <v/>
      </c>
      <c r="R140" s="174"/>
      <c r="S140" s="175"/>
      <c r="T140" s="32"/>
      <c r="U140" s="38"/>
      <c r="V140" s="9"/>
      <c r="W140" s="9"/>
      <c r="Z140" s="103" t="str">
        <f t="shared" si="9"/>
        <v/>
      </c>
      <c r="AG140" t="str">
        <f t="shared" si="10"/>
        <v/>
      </c>
    </row>
    <row r="141" spans="1:33" ht="21" customHeight="1" x14ac:dyDescent="0.25">
      <c r="A141" s="136"/>
      <c r="B141" s="137"/>
      <c r="C141" s="138"/>
      <c r="D141" s="139"/>
      <c r="E141" s="140"/>
      <c r="F141" s="141"/>
      <c r="G141" s="142"/>
      <c r="H141" s="143"/>
      <c r="I141" s="161" t="str">
        <f t="shared" si="11"/>
        <v/>
      </c>
      <c r="J141" s="139"/>
      <c r="K141" s="113"/>
      <c r="L141" s="113"/>
      <c r="M141" s="151"/>
      <c r="N141" s="151"/>
      <c r="O141" s="126" t="str">
        <f t="shared" si="12"/>
        <v/>
      </c>
      <c r="P141" s="113"/>
      <c r="Q141" s="124" t="str">
        <f t="shared" si="13"/>
        <v/>
      </c>
      <c r="R141" s="174"/>
      <c r="S141" s="175"/>
      <c r="T141" s="32"/>
      <c r="U141" s="38"/>
      <c r="V141" s="9"/>
      <c r="W141" s="9"/>
      <c r="Z141" s="103" t="str">
        <f t="shared" si="9"/>
        <v/>
      </c>
      <c r="AG141" t="str">
        <f t="shared" si="10"/>
        <v/>
      </c>
    </row>
    <row r="142" spans="1:33" ht="21" customHeight="1" x14ac:dyDescent="0.25">
      <c r="A142" s="136"/>
      <c r="B142" s="137"/>
      <c r="C142" s="138"/>
      <c r="D142" s="139"/>
      <c r="E142" s="140"/>
      <c r="F142" s="141"/>
      <c r="G142" s="142"/>
      <c r="H142" s="143"/>
      <c r="I142" s="161" t="str">
        <f t="shared" si="11"/>
        <v/>
      </c>
      <c r="J142" s="139"/>
      <c r="K142" s="113"/>
      <c r="L142" s="113"/>
      <c r="M142" s="151"/>
      <c r="N142" s="151"/>
      <c r="O142" s="126" t="str">
        <f t="shared" si="12"/>
        <v/>
      </c>
      <c r="P142" s="113"/>
      <c r="Q142" s="124" t="str">
        <f t="shared" si="13"/>
        <v/>
      </c>
      <c r="R142" s="172"/>
      <c r="S142" s="173"/>
      <c r="T142" s="32"/>
      <c r="U142" s="38"/>
      <c r="V142" s="9"/>
      <c r="W142" s="9"/>
      <c r="Z142" s="103" t="str">
        <f t="shared" si="9"/>
        <v/>
      </c>
      <c r="AG142" t="str">
        <f t="shared" si="10"/>
        <v/>
      </c>
    </row>
    <row r="143" spans="1:33" ht="21" customHeight="1" x14ac:dyDescent="0.25">
      <c r="A143" s="136"/>
      <c r="B143" s="137"/>
      <c r="C143" s="138"/>
      <c r="D143" s="139"/>
      <c r="E143" s="140"/>
      <c r="F143" s="141"/>
      <c r="G143" s="142"/>
      <c r="H143" s="143"/>
      <c r="I143" s="161" t="str">
        <f t="shared" si="11"/>
        <v/>
      </c>
      <c r="J143" s="139"/>
      <c r="K143" s="113"/>
      <c r="L143" s="113"/>
      <c r="M143" s="151"/>
      <c r="N143" s="151"/>
      <c r="O143" s="126" t="str">
        <f t="shared" si="12"/>
        <v/>
      </c>
      <c r="P143" s="113"/>
      <c r="Q143" s="124" t="str">
        <f t="shared" si="13"/>
        <v/>
      </c>
      <c r="R143" s="174"/>
      <c r="S143" s="175"/>
      <c r="T143" s="32"/>
      <c r="U143" s="38"/>
      <c r="V143" s="9"/>
      <c r="W143" s="9"/>
      <c r="Z143" s="103" t="str">
        <f t="shared" si="9"/>
        <v/>
      </c>
      <c r="AG143" t="str">
        <f t="shared" si="10"/>
        <v/>
      </c>
    </row>
    <row r="144" spans="1:33" ht="21" customHeight="1" x14ac:dyDescent="0.25">
      <c r="A144" s="136"/>
      <c r="B144" s="137"/>
      <c r="C144" s="138"/>
      <c r="D144" s="139"/>
      <c r="E144" s="140"/>
      <c r="F144" s="141"/>
      <c r="G144" s="142"/>
      <c r="H144" s="143"/>
      <c r="I144" s="161" t="str">
        <f t="shared" si="11"/>
        <v/>
      </c>
      <c r="J144" s="139"/>
      <c r="K144" s="113"/>
      <c r="L144" s="113"/>
      <c r="M144" s="151"/>
      <c r="N144" s="151"/>
      <c r="O144" s="126" t="str">
        <f t="shared" si="12"/>
        <v/>
      </c>
      <c r="P144" s="113"/>
      <c r="Q144" s="124" t="str">
        <f t="shared" si="13"/>
        <v/>
      </c>
      <c r="R144" s="174"/>
      <c r="S144" s="175"/>
      <c r="T144" s="32"/>
      <c r="U144" s="38"/>
      <c r="V144" s="9"/>
      <c r="W144" s="9"/>
      <c r="Z144" s="103" t="str">
        <f t="shared" ref="Z144:Z207" si="14">IFERROR(VLOOKUP(F144,$X$16:$Y$92,2,FALSE),"")</f>
        <v/>
      </c>
      <c r="AG144" t="str">
        <f t="shared" ref="AG144:AG207" si="15">IFERROR(VLOOKUP(F144,$AD$16:$AF$100,2,FALSE),"")</f>
        <v/>
      </c>
    </row>
    <row r="145" spans="1:33" ht="21" customHeight="1" x14ac:dyDescent="0.25">
      <c r="A145" s="136"/>
      <c r="B145" s="137"/>
      <c r="C145" s="138"/>
      <c r="D145" s="139"/>
      <c r="E145" s="140"/>
      <c r="F145" s="141"/>
      <c r="G145" s="142"/>
      <c r="H145" s="143"/>
      <c r="I145" s="161" t="str">
        <f t="shared" ref="I145:I208" si="16">IF($C$1="AFP",IFERROR(VLOOKUP(H145,$AA$16:$AB$30,2,FALSE),""),IFERROR(VLOOKUP(H145,$AH$16:$AI$17,2,FALSE),""))</f>
        <v/>
      </c>
      <c r="J145" s="139"/>
      <c r="K145" s="113"/>
      <c r="L145" s="113"/>
      <c r="M145" s="151"/>
      <c r="N145" s="151"/>
      <c r="O145" s="126" t="str">
        <f t="shared" ref="O145:O208" si="17">IF(N145="","",ROUND((L145-M145-N145),2))</f>
        <v/>
      </c>
      <c r="P145" s="113"/>
      <c r="Q145" s="124" t="str">
        <f t="shared" ref="Q145:Q208" si="18">IF(O145="","",ROUND((O145-P145),2))</f>
        <v/>
      </c>
      <c r="R145" s="172"/>
      <c r="S145" s="173"/>
      <c r="T145" s="32"/>
      <c r="U145" s="38"/>
      <c r="V145" s="9"/>
      <c r="W145" s="9"/>
      <c r="Z145" s="103" t="str">
        <f t="shared" si="14"/>
        <v/>
      </c>
      <c r="AG145" t="str">
        <f t="shared" si="15"/>
        <v/>
      </c>
    </row>
    <row r="146" spans="1:33" ht="21" customHeight="1" x14ac:dyDescent="0.25">
      <c r="A146" s="136"/>
      <c r="B146" s="137"/>
      <c r="C146" s="138"/>
      <c r="D146" s="139"/>
      <c r="E146" s="140"/>
      <c r="F146" s="141"/>
      <c r="G146" s="142"/>
      <c r="H146" s="143"/>
      <c r="I146" s="161" t="str">
        <f t="shared" si="16"/>
        <v/>
      </c>
      <c r="J146" s="139"/>
      <c r="K146" s="113"/>
      <c r="L146" s="113"/>
      <c r="M146" s="151"/>
      <c r="N146" s="151"/>
      <c r="O146" s="126" t="str">
        <f t="shared" si="17"/>
        <v/>
      </c>
      <c r="P146" s="113"/>
      <c r="Q146" s="124" t="str">
        <f t="shared" si="18"/>
        <v/>
      </c>
      <c r="R146" s="174"/>
      <c r="S146" s="175"/>
      <c r="T146" s="32"/>
      <c r="U146" s="38"/>
      <c r="V146" s="9"/>
      <c r="W146" s="9"/>
      <c r="Z146" s="103" t="str">
        <f t="shared" si="14"/>
        <v/>
      </c>
      <c r="AG146" t="str">
        <f t="shared" si="15"/>
        <v/>
      </c>
    </row>
    <row r="147" spans="1:33" ht="21" customHeight="1" x14ac:dyDescent="0.25">
      <c r="A147" s="136"/>
      <c r="B147" s="137"/>
      <c r="C147" s="138"/>
      <c r="D147" s="139"/>
      <c r="E147" s="140"/>
      <c r="F147" s="141"/>
      <c r="G147" s="142"/>
      <c r="H147" s="143"/>
      <c r="I147" s="161" t="str">
        <f t="shared" si="16"/>
        <v/>
      </c>
      <c r="J147" s="139"/>
      <c r="K147" s="113"/>
      <c r="L147" s="113"/>
      <c r="M147" s="151"/>
      <c r="N147" s="151"/>
      <c r="O147" s="126" t="str">
        <f t="shared" si="17"/>
        <v/>
      </c>
      <c r="P147" s="113"/>
      <c r="Q147" s="124" t="str">
        <f t="shared" si="18"/>
        <v/>
      </c>
      <c r="R147" s="174"/>
      <c r="S147" s="175"/>
      <c r="T147" s="32"/>
      <c r="U147" s="38"/>
      <c r="V147" s="9"/>
      <c r="W147" s="9"/>
      <c r="Z147" s="103" t="str">
        <f t="shared" si="14"/>
        <v/>
      </c>
      <c r="AG147" t="str">
        <f t="shared" si="15"/>
        <v/>
      </c>
    </row>
    <row r="148" spans="1:33" ht="21" customHeight="1" x14ac:dyDescent="0.25">
      <c r="A148" s="136"/>
      <c r="B148" s="137"/>
      <c r="C148" s="138"/>
      <c r="D148" s="139"/>
      <c r="E148" s="140"/>
      <c r="F148" s="141"/>
      <c r="G148" s="142"/>
      <c r="H148" s="143"/>
      <c r="I148" s="161" t="str">
        <f t="shared" si="16"/>
        <v/>
      </c>
      <c r="J148" s="139"/>
      <c r="K148" s="113"/>
      <c r="L148" s="113"/>
      <c r="M148" s="151"/>
      <c r="N148" s="151"/>
      <c r="O148" s="126" t="str">
        <f t="shared" si="17"/>
        <v/>
      </c>
      <c r="P148" s="113"/>
      <c r="Q148" s="124" t="str">
        <f t="shared" si="18"/>
        <v/>
      </c>
      <c r="R148" s="172"/>
      <c r="S148" s="173"/>
      <c r="T148" s="32"/>
      <c r="U148" s="38"/>
      <c r="V148" s="9"/>
      <c r="W148" s="9"/>
      <c r="Z148" s="103" t="str">
        <f t="shared" si="14"/>
        <v/>
      </c>
      <c r="AG148" t="str">
        <f t="shared" si="15"/>
        <v/>
      </c>
    </row>
    <row r="149" spans="1:33" ht="21" customHeight="1" x14ac:dyDescent="0.25">
      <c r="A149" s="136"/>
      <c r="B149" s="137"/>
      <c r="C149" s="138"/>
      <c r="D149" s="139"/>
      <c r="E149" s="140"/>
      <c r="F149" s="141"/>
      <c r="G149" s="142"/>
      <c r="H149" s="143"/>
      <c r="I149" s="161" t="str">
        <f t="shared" si="16"/>
        <v/>
      </c>
      <c r="J149" s="139"/>
      <c r="K149" s="113"/>
      <c r="L149" s="113"/>
      <c r="M149" s="151"/>
      <c r="N149" s="151"/>
      <c r="O149" s="126" t="str">
        <f t="shared" si="17"/>
        <v/>
      </c>
      <c r="P149" s="113"/>
      <c r="Q149" s="124" t="str">
        <f t="shared" si="18"/>
        <v/>
      </c>
      <c r="R149" s="174"/>
      <c r="S149" s="175"/>
      <c r="T149" s="32"/>
      <c r="U149" s="38"/>
      <c r="V149" s="9"/>
      <c r="W149" s="9"/>
      <c r="Z149" s="103" t="str">
        <f t="shared" si="14"/>
        <v/>
      </c>
      <c r="AG149" t="str">
        <f t="shared" si="15"/>
        <v/>
      </c>
    </row>
    <row r="150" spans="1:33" ht="21" customHeight="1" x14ac:dyDescent="0.25">
      <c r="A150" s="136"/>
      <c r="B150" s="137"/>
      <c r="C150" s="138"/>
      <c r="D150" s="139"/>
      <c r="E150" s="140"/>
      <c r="F150" s="141"/>
      <c r="G150" s="142"/>
      <c r="H150" s="143"/>
      <c r="I150" s="161" t="str">
        <f t="shared" si="16"/>
        <v/>
      </c>
      <c r="J150" s="139"/>
      <c r="K150" s="113"/>
      <c r="L150" s="113"/>
      <c r="M150" s="151"/>
      <c r="N150" s="151"/>
      <c r="O150" s="126" t="str">
        <f t="shared" si="17"/>
        <v/>
      </c>
      <c r="P150" s="113"/>
      <c r="Q150" s="124" t="str">
        <f t="shared" si="18"/>
        <v/>
      </c>
      <c r="R150" s="174"/>
      <c r="S150" s="175"/>
      <c r="T150" s="32"/>
      <c r="U150" s="38"/>
      <c r="V150" s="9"/>
      <c r="W150" s="9"/>
      <c r="Z150" s="103" t="str">
        <f t="shared" si="14"/>
        <v/>
      </c>
      <c r="AG150" t="str">
        <f t="shared" si="15"/>
        <v/>
      </c>
    </row>
    <row r="151" spans="1:33" ht="21" customHeight="1" x14ac:dyDescent="0.25">
      <c r="A151" s="136"/>
      <c r="B151" s="137"/>
      <c r="C151" s="138"/>
      <c r="D151" s="139"/>
      <c r="E151" s="140"/>
      <c r="F151" s="141"/>
      <c r="G151" s="142"/>
      <c r="H151" s="143"/>
      <c r="I151" s="161" t="str">
        <f t="shared" si="16"/>
        <v/>
      </c>
      <c r="J151" s="139"/>
      <c r="K151" s="113"/>
      <c r="L151" s="113"/>
      <c r="M151" s="151"/>
      <c r="N151" s="151"/>
      <c r="O151" s="126" t="str">
        <f t="shared" si="17"/>
        <v/>
      </c>
      <c r="P151" s="113"/>
      <c r="Q151" s="124" t="str">
        <f t="shared" si="18"/>
        <v/>
      </c>
      <c r="R151" s="172"/>
      <c r="S151" s="173"/>
      <c r="T151" s="32"/>
      <c r="U151" s="38"/>
      <c r="V151" s="9"/>
      <c r="W151" s="9"/>
      <c r="Z151" s="103" t="str">
        <f t="shared" si="14"/>
        <v/>
      </c>
      <c r="AG151" t="str">
        <f t="shared" si="15"/>
        <v/>
      </c>
    </row>
    <row r="152" spans="1:33" ht="21" customHeight="1" x14ac:dyDescent="0.25">
      <c r="A152" s="136"/>
      <c r="B152" s="137"/>
      <c r="C152" s="138"/>
      <c r="D152" s="139"/>
      <c r="E152" s="140"/>
      <c r="F152" s="141"/>
      <c r="G152" s="142"/>
      <c r="H152" s="143"/>
      <c r="I152" s="161" t="str">
        <f t="shared" si="16"/>
        <v/>
      </c>
      <c r="J152" s="139"/>
      <c r="K152" s="113"/>
      <c r="L152" s="113"/>
      <c r="M152" s="151"/>
      <c r="N152" s="151"/>
      <c r="O152" s="126" t="str">
        <f t="shared" si="17"/>
        <v/>
      </c>
      <c r="P152" s="113"/>
      <c r="Q152" s="124" t="str">
        <f t="shared" si="18"/>
        <v/>
      </c>
      <c r="R152" s="174"/>
      <c r="S152" s="175"/>
      <c r="T152" s="32"/>
      <c r="U152" s="38"/>
      <c r="V152" s="9"/>
      <c r="W152" s="9"/>
      <c r="Z152" s="103" t="str">
        <f t="shared" si="14"/>
        <v/>
      </c>
      <c r="AG152" t="str">
        <f t="shared" si="15"/>
        <v/>
      </c>
    </row>
    <row r="153" spans="1:33" ht="21" customHeight="1" x14ac:dyDescent="0.25">
      <c r="A153" s="136"/>
      <c r="B153" s="137"/>
      <c r="C153" s="138"/>
      <c r="D153" s="139"/>
      <c r="E153" s="140"/>
      <c r="F153" s="141"/>
      <c r="G153" s="142"/>
      <c r="H153" s="143"/>
      <c r="I153" s="161" t="str">
        <f t="shared" si="16"/>
        <v/>
      </c>
      <c r="J153" s="139"/>
      <c r="K153" s="113"/>
      <c r="L153" s="113"/>
      <c r="M153" s="151"/>
      <c r="N153" s="151"/>
      <c r="O153" s="126" t="str">
        <f t="shared" si="17"/>
        <v/>
      </c>
      <c r="P153" s="113"/>
      <c r="Q153" s="124" t="str">
        <f t="shared" si="18"/>
        <v/>
      </c>
      <c r="R153" s="174"/>
      <c r="S153" s="175"/>
      <c r="T153" s="32"/>
      <c r="U153" s="38"/>
      <c r="V153" s="9"/>
      <c r="W153" s="9"/>
      <c r="Z153" s="103" t="str">
        <f t="shared" si="14"/>
        <v/>
      </c>
      <c r="AG153" t="str">
        <f t="shared" si="15"/>
        <v/>
      </c>
    </row>
    <row r="154" spans="1:33" ht="21" customHeight="1" x14ac:dyDescent="0.25">
      <c r="A154" s="136"/>
      <c r="B154" s="137"/>
      <c r="C154" s="138"/>
      <c r="D154" s="139"/>
      <c r="E154" s="140"/>
      <c r="F154" s="141"/>
      <c r="G154" s="142"/>
      <c r="H154" s="143"/>
      <c r="I154" s="161" t="str">
        <f t="shared" si="16"/>
        <v/>
      </c>
      <c r="J154" s="139"/>
      <c r="K154" s="113"/>
      <c r="L154" s="113"/>
      <c r="M154" s="151"/>
      <c r="N154" s="151"/>
      <c r="O154" s="126" t="str">
        <f t="shared" si="17"/>
        <v/>
      </c>
      <c r="P154" s="113"/>
      <c r="Q154" s="124" t="str">
        <f t="shared" si="18"/>
        <v/>
      </c>
      <c r="R154" s="172"/>
      <c r="S154" s="173"/>
      <c r="T154" s="32"/>
      <c r="U154" s="38"/>
      <c r="V154" s="9"/>
      <c r="W154" s="9"/>
      <c r="Z154" s="103" t="str">
        <f t="shared" si="14"/>
        <v/>
      </c>
      <c r="AG154" t="str">
        <f t="shared" si="15"/>
        <v/>
      </c>
    </row>
    <row r="155" spans="1:33" ht="21" customHeight="1" x14ac:dyDescent="0.25">
      <c r="A155" s="136"/>
      <c r="B155" s="137"/>
      <c r="C155" s="138"/>
      <c r="D155" s="139"/>
      <c r="E155" s="140"/>
      <c r="F155" s="141"/>
      <c r="G155" s="142"/>
      <c r="H155" s="143"/>
      <c r="I155" s="161" t="str">
        <f t="shared" si="16"/>
        <v/>
      </c>
      <c r="J155" s="139"/>
      <c r="K155" s="113"/>
      <c r="L155" s="113"/>
      <c r="M155" s="151"/>
      <c r="N155" s="151"/>
      <c r="O155" s="126" t="str">
        <f t="shared" si="17"/>
        <v/>
      </c>
      <c r="P155" s="113"/>
      <c r="Q155" s="124" t="str">
        <f t="shared" si="18"/>
        <v/>
      </c>
      <c r="R155" s="174"/>
      <c r="S155" s="175"/>
      <c r="T155" s="32"/>
      <c r="U155" s="38"/>
      <c r="V155" s="9"/>
      <c r="W155" s="9"/>
      <c r="Z155" s="103" t="str">
        <f t="shared" si="14"/>
        <v/>
      </c>
      <c r="AG155" t="str">
        <f t="shared" si="15"/>
        <v/>
      </c>
    </row>
    <row r="156" spans="1:33" ht="21" customHeight="1" x14ac:dyDescent="0.25">
      <c r="A156" s="136"/>
      <c r="B156" s="137"/>
      <c r="C156" s="138"/>
      <c r="D156" s="139"/>
      <c r="E156" s="140"/>
      <c r="F156" s="141"/>
      <c r="G156" s="142"/>
      <c r="H156" s="143"/>
      <c r="I156" s="161" t="str">
        <f t="shared" si="16"/>
        <v/>
      </c>
      <c r="J156" s="139"/>
      <c r="K156" s="113"/>
      <c r="L156" s="113"/>
      <c r="M156" s="151"/>
      <c r="N156" s="151"/>
      <c r="O156" s="126" t="str">
        <f t="shared" si="17"/>
        <v/>
      </c>
      <c r="P156" s="113"/>
      <c r="Q156" s="124" t="str">
        <f t="shared" si="18"/>
        <v/>
      </c>
      <c r="R156" s="174"/>
      <c r="S156" s="175"/>
      <c r="T156" s="32"/>
      <c r="U156" s="38"/>
      <c r="V156" s="9"/>
      <c r="W156" s="9"/>
      <c r="Z156" s="103" t="str">
        <f t="shared" si="14"/>
        <v/>
      </c>
      <c r="AG156" t="str">
        <f t="shared" si="15"/>
        <v/>
      </c>
    </row>
    <row r="157" spans="1:33" ht="21" customHeight="1" x14ac:dyDescent="0.25">
      <c r="A157" s="136"/>
      <c r="B157" s="137"/>
      <c r="C157" s="138"/>
      <c r="D157" s="139"/>
      <c r="E157" s="140"/>
      <c r="F157" s="141"/>
      <c r="G157" s="142"/>
      <c r="H157" s="143"/>
      <c r="I157" s="161" t="str">
        <f t="shared" si="16"/>
        <v/>
      </c>
      <c r="J157" s="139"/>
      <c r="K157" s="113"/>
      <c r="L157" s="113"/>
      <c r="M157" s="151"/>
      <c r="N157" s="151"/>
      <c r="O157" s="126" t="str">
        <f t="shared" si="17"/>
        <v/>
      </c>
      <c r="P157" s="113"/>
      <c r="Q157" s="124" t="str">
        <f t="shared" si="18"/>
        <v/>
      </c>
      <c r="R157" s="172"/>
      <c r="S157" s="173"/>
      <c r="T157" s="32"/>
      <c r="U157" s="38"/>
      <c r="V157" s="9"/>
      <c r="W157" s="9"/>
      <c r="Z157" s="103" t="str">
        <f t="shared" si="14"/>
        <v/>
      </c>
      <c r="AG157" t="str">
        <f t="shared" si="15"/>
        <v/>
      </c>
    </row>
    <row r="158" spans="1:33" ht="21" customHeight="1" x14ac:dyDescent="0.25">
      <c r="A158" s="136"/>
      <c r="B158" s="137"/>
      <c r="C158" s="138"/>
      <c r="D158" s="139"/>
      <c r="E158" s="140"/>
      <c r="F158" s="141"/>
      <c r="G158" s="142"/>
      <c r="H158" s="143"/>
      <c r="I158" s="161" t="str">
        <f t="shared" si="16"/>
        <v/>
      </c>
      <c r="J158" s="139"/>
      <c r="K158" s="113"/>
      <c r="L158" s="113"/>
      <c r="M158" s="151"/>
      <c r="N158" s="151"/>
      <c r="O158" s="126" t="str">
        <f t="shared" si="17"/>
        <v/>
      </c>
      <c r="P158" s="113"/>
      <c r="Q158" s="124" t="str">
        <f t="shared" si="18"/>
        <v/>
      </c>
      <c r="R158" s="174"/>
      <c r="S158" s="175"/>
      <c r="T158" s="32"/>
      <c r="U158" s="38"/>
      <c r="V158" s="9"/>
      <c r="W158" s="9"/>
      <c r="Z158" s="103" t="str">
        <f t="shared" si="14"/>
        <v/>
      </c>
      <c r="AG158" t="str">
        <f t="shared" si="15"/>
        <v/>
      </c>
    </row>
    <row r="159" spans="1:33" ht="21" customHeight="1" x14ac:dyDescent="0.25">
      <c r="A159" s="136"/>
      <c r="B159" s="137"/>
      <c r="C159" s="138"/>
      <c r="D159" s="139"/>
      <c r="E159" s="140"/>
      <c r="F159" s="141"/>
      <c r="G159" s="142"/>
      <c r="H159" s="143"/>
      <c r="I159" s="161" t="str">
        <f t="shared" si="16"/>
        <v/>
      </c>
      <c r="J159" s="139"/>
      <c r="K159" s="113"/>
      <c r="L159" s="113"/>
      <c r="M159" s="151"/>
      <c r="N159" s="151"/>
      <c r="O159" s="126" t="str">
        <f t="shared" si="17"/>
        <v/>
      </c>
      <c r="P159" s="113"/>
      <c r="Q159" s="124" t="str">
        <f t="shared" si="18"/>
        <v/>
      </c>
      <c r="R159" s="174"/>
      <c r="S159" s="175"/>
      <c r="T159" s="32"/>
      <c r="U159" s="38"/>
      <c r="V159" s="9"/>
      <c r="W159" s="9"/>
      <c r="Z159" s="103" t="str">
        <f t="shared" si="14"/>
        <v/>
      </c>
      <c r="AG159" t="str">
        <f t="shared" si="15"/>
        <v/>
      </c>
    </row>
    <row r="160" spans="1:33" ht="21" customHeight="1" x14ac:dyDescent="0.25">
      <c r="A160" s="136"/>
      <c r="B160" s="137"/>
      <c r="C160" s="138"/>
      <c r="D160" s="139"/>
      <c r="E160" s="140"/>
      <c r="F160" s="141"/>
      <c r="G160" s="142"/>
      <c r="H160" s="143"/>
      <c r="I160" s="161" t="str">
        <f t="shared" si="16"/>
        <v/>
      </c>
      <c r="J160" s="139"/>
      <c r="K160" s="113"/>
      <c r="L160" s="113"/>
      <c r="M160" s="151"/>
      <c r="N160" s="151"/>
      <c r="O160" s="126" t="str">
        <f t="shared" si="17"/>
        <v/>
      </c>
      <c r="P160" s="113"/>
      <c r="Q160" s="124" t="str">
        <f t="shared" si="18"/>
        <v/>
      </c>
      <c r="R160" s="172"/>
      <c r="S160" s="173"/>
      <c r="T160" s="32"/>
      <c r="U160" s="38"/>
      <c r="V160" s="9"/>
      <c r="W160" s="9"/>
      <c r="Z160" s="103" t="str">
        <f t="shared" si="14"/>
        <v/>
      </c>
      <c r="AG160" t="str">
        <f t="shared" si="15"/>
        <v/>
      </c>
    </row>
    <row r="161" spans="1:33" ht="21" customHeight="1" x14ac:dyDescent="0.25">
      <c r="A161" s="136"/>
      <c r="B161" s="137"/>
      <c r="C161" s="138"/>
      <c r="D161" s="139"/>
      <c r="E161" s="140"/>
      <c r="F161" s="141"/>
      <c r="G161" s="142"/>
      <c r="H161" s="143"/>
      <c r="I161" s="161" t="str">
        <f t="shared" si="16"/>
        <v/>
      </c>
      <c r="J161" s="139"/>
      <c r="K161" s="113"/>
      <c r="L161" s="113"/>
      <c r="M161" s="151"/>
      <c r="N161" s="151"/>
      <c r="O161" s="126" t="str">
        <f t="shared" si="17"/>
        <v/>
      </c>
      <c r="P161" s="113"/>
      <c r="Q161" s="124" t="str">
        <f t="shared" si="18"/>
        <v/>
      </c>
      <c r="R161" s="174"/>
      <c r="S161" s="175"/>
      <c r="T161" s="32"/>
      <c r="U161" s="38"/>
      <c r="V161" s="9"/>
      <c r="W161" s="9"/>
      <c r="Z161" s="103" t="str">
        <f t="shared" si="14"/>
        <v/>
      </c>
      <c r="AG161" t="str">
        <f t="shared" si="15"/>
        <v/>
      </c>
    </row>
    <row r="162" spans="1:33" ht="21" customHeight="1" x14ac:dyDescent="0.25">
      <c r="A162" s="136"/>
      <c r="B162" s="137"/>
      <c r="C162" s="138"/>
      <c r="D162" s="139"/>
      <c r="E162" s="140"/>
      <c r="F162" s="141"/>
      <c r="G162" s="142"/>
      <c r="H162" s="143"/>
      <c r="I162" s="161" t="str">
        <f t="shared" si="16"/>
        <v/>
      </c>
      <c r="J162" s="139"/>
      <c r="K162" s="113"/>
      <c r="L162" s="113"/>
      <c r="M162" s="151"/>
      <c r="N162" s="151"/>
      <c r="O162" s="126" t="str">
        <f t="shared" si="17"/>
        <v/>
      </c>
      <c r="P162" s="113"/>
      <c r="Q162" s="124" t="str">
        <f t="shared" si="18"/>
        <v/>
      </c>
      <c r="R162" s="174"/>
      <c r="S162" s="175"/>
      <c r="T162" s="32"/>
      <c r="U162" s="38"/>
      <c r="V162" s="9"/>
      <c r="W162" s="9"/>
      <c r="Z162" s="103" t="str">
        <f t="shared" si="14"/>
        <v/>
      </c>
      <c r="AG162" t="str">
        <f t="shared" si="15"/>
        <v/>
      </c>
    </row>
    <row r="163" spans="1:33" ht="21" customHeight="1" x14ac:dyDescent="0.25">
      <c r="A163" s="136"/>
      <c r="B163" s="137"/>
      <c r="C163" s="138"/>
      <c r="D163" s="139"/>
      <c r="E163" s="140"/>
      <c r="F163" s="141"/>
      <c r="G163" s="142"/>
      <c r="H163" s="143"/>
      <c r="I163" s="161" t="str">
        <f t="shared" si="16"/>
        <v/>
      </c>
      <c r="J163" s="139"/>
      <c r="K163" s="113"/>
      <c r="L163" s="113"/>
      <c r="M163" s="151"/>
      <c r="N163" s="151"/>
      <c r="O163" s="126" t="str">
        <f t="shared" si="17"/>
        <v/>
      </c>
      <c r="P163" s="113"/>
      <c r="Q163" s="124" t="str">
        <f t="shared" si="18"/>
        <v/>
      </c>
      <c r="R163" s="172"/>
      <c r="S163" s="173"/>
      <c r="T163" s="32"/>
      <c r="U163" s="38"/>
      <c r="V163" s="9"/>
      <c r="W163" s="9"/>
      <c r="Z163" s="103" t="str">
        <f t="shared" si="14"/>
        <v/>
      </c>
      <c r="AG163" t="str">
        <f t="shared" si="15"/>
        <v/>
      </c>
    </row>
    <row r="164" spans="1:33" ht="21" customHeight="1" x14ac:dyDescent="0.25">
      <c r="A164" s="136"/>
      <c r="B164" s="137"/>
      <c r="C164" s="138"/>
      <c r="D164" s="139"/>
      <c r="E164" s="140"/>
      <c r="F164" s="141"/>
      <c r="G164" s="142"/>
      <c r="H164" s="143"/>
      <c r="I164" s="161" t="str">
        <f t="shared" si="16"/>
        <v/>
      </c>
      <c r="J164" s="139"/>
      <c r="K164" s="113"/>
      <c r="L164" s="113"/>
      <c r="M164" s="151"/>
      <c r="N164" s="151"/>
      <c r="O164" s="126" t="str">
        <f t="shared" si="17"/>
        <v/>
      </c>
      <c r="P164" s="113"/>
      <c r="Q164" s="124" t="str">
        <f t="shared" si="18"/>
        <v/>
      </c>
      <c r="R164" s="174"/>
      <c r="S164" s="175"/>
      <c r="T164" s="32"/>
      <c r="U164" s="38"/>
      <c r="V164" s="9"/>
      <c r="W164" s="9"/>
      <c r="Z164" s="103" t="str">
        <f t="shared" si="14"/>
        <v/>
      </c>
      <c r="AG164" t="str">
        <f t="shared" si="15"/>
        <v/>
      </c>
    </row>
    <row r="165" spans="1:33" ht="21" customHeight="1" x14ac:dyDescent="0.25">
      <c r="A165" s="136"/>
      <c r="B165" s="137"/>
      <c r="C165" s="138"/>
      <c r="D165" s="139"/>
      <c r="E165" s="140"/>
      <c r="F165" s="141"/>
      <c r="G165" s="142"/>
      <c r="H165" s="143"/>
      <c r="I165" s="161" t="str">
        <f t="shared" si="16"/>
        <v/>
      </c>
      <c r="J165" s="139"/>
      <c r="K165" s="113"/>
      <c r="L165" s="113"/>
      <c r="M165" s="151"/>
      <c r="N165" s="151"/>
      <c r="O165" s="126" t="str">
        <f t="shared" si="17"/>
        <v/>
      </c>
      <c r="P165" s="113"/>
      <c r="Q165" s="124" t="str">
        <f t="shared" si="18"/>
        <v/>
      </c>
      <c r="R165" s="174"/>
      <c r="S165" s="175"/>
      <c r="T165" s="32"/>
      <c r="U165" s="38"/>
      <c r="V165" s="9"/>
      <c r="W165" s="9"/>
      <c r="Z165" s="103" t="str">
        <f t="shared" si="14"/>
        <v/>
      </c>
      <c r="AG165" t="str">
        <f t="shared" si="15"/>
        <v/>
      </c>
    </row>
    <row r="166" spans="1:33" ht="21" customHeight="1" x14ac:dyDescent="0.25">
      <c r="A166" s="136"/>
      <c r="B166" s="137"/>
      <c r="C166" s="138"/>
      <c r="D166" s="139"/>
      <c r="E166" s="140"/>
      <c r="F166" s="141"/>
      <c r="G166" s="142"/>
      <c r="H166" s="143"/>
      <c r="I166" s="161" t="str">
        <f t="shared" si="16"/>
        <v/>
      </c>
      <c r="J166" s="139"/>
      <c r="K166" s="113"/>
      <c r="L166" s="113"/>
      <c r="M166" s="151"/>
      <c r="N166" s="151"/>
      <c r="O166" s="126" t="str">
        <f t="shared" si="17"/>
        <v/>
      </c>
      <c r="P166" s="113"/>
      <c r="Q166" s="124" t="str">
        <f t="shared" si="18"/>
        <v/>
      </c>
      <c r="R166" s="172"/>
      <c r="S166" s="173"/>
      <c r="T166" s="32"/>
      <c r="U166" s="38"/>
      <c r="V166" s="9"/>
      <c r="W166" s="9"/>
      <c r="Z166" s="103" t="str">
        <f t="shared" si="14"/>
        <v/>
      </c>
      <c r="AG166" t="str">
        <f t="shared" si="15"/>
        <v/>
      </c>
    </row>
    <row r="167" spans="1:33" ht="21" customHeight="1" x14ac:dyDescent="0.25">
      <c r="A167" s="136"/>
      <c r="B167" s="137"/>
      <c r="C167" s="138"/>
      <c r="D167" s="139"/>
      <c r="E167" s="140"/>
      <c r="F167" s="141"/>
      <c r="G167" s="142"/>
      <c r="H167" s="143"/>
      <c r="I167" s="161" t="str">
        <f t="shared" si="16"/>
        <v/>
      </c>
      <c r="J167" s="139"/>
      <c r="K167" s="113"/>
      <c r="L167" s="113"/>
      <c r="M167" s="151"/>
      <c r="N167" s="151"/>
      <c r="O167" s="126" t="str">
        <f t="shared" si="17"/>
        <v/>
      </c>
      <c r="P167" s="113"/>
      <c r="Q167" s="124" t="str">
        <f t="shared" si="18"/>
        <v/>
      </c>
      <c r="R167" s="174"/>
      <c r="S167" s="175"/>
      <c r="T167" s="32"/>
      <c r="U167" s="38"/>
      <c r="V167" s="9"/>
      <c r="W167" s="9"/>
      <c r="Z167" s="103" t="str">
        <f t="shared" si="14"/>
        <v/>
      </c>
      <c r="AG167" t="str">
        <f t="shared" si="15"/>
        <v/>
      </c>
    </row>
    <row r="168" spans="1:33" ht="21" customHeight="1" x14ac:dyDescent="0.25">
      <c r="A168" s="136"/>
      <c r="B168" s="137"/>
      <c r="C168" s="138"/>
      <c r="D168" s="139"/>
      <c r="E168" s="140"/>
      <c r="F168" s="141"/>
      <c r="G168" s="142"/>
      <c r="H168" s="143"/>
      <c r="I168" s="161" t="str">
        <f t="shared" si="16"/>
        <v/>
      </c>
      <c r="J168" s="139"/>
      <c r="K168" s="113"/>
      <c r="L168" s="113"/>
      <c r="M168" s="151"/>
      <c r="N168" s="151"/>
      <c r="O168" s="126" t="str">
        <f t="shared" si="17"/>
        <v/>
      </c>
      <c r="P168" s="113"/>
      <c r="Q168" s="124" t="str">
        <f t="shared" si="18"/>
        <v/>
      </c>
      <c r="R168" s="174"/>
      <c r="S168" s="175"/>
      <c r="T168" s="32"/>
      <c r="U168" s="38"/>
      <c r="V168" s="9"/>
      <c r="W168" s="9"/>
      <c r="Z168" s="103" t="str">
        <f t="shared" si="14"/>
        <v/>
      </c>
      <c r="AG168" t="str">
        <f t="shared" si="15"/>
        <v/>
      </c>
    </row>
    <row r="169" spans="1:33" ht="21" customHeight="1" x14ac:dyDescent="0.25">
      <c r="A169" s="136"/>
      <c r="B169" s="137"/>
      <c r="C169" s="138"/>
      <c r="D169" s="139"/>
      <c r="E169" s="140"/>
      <c r="F169" s="141"/>
      <c r="G169" s="142"/>
      <c r="H169" s="143"/>
      <c r="I169" s="161" t="str">
        <f t="shared" si="16"/>
        <v/>
      </c>
      <c r="J169" s="139"/>
      <c r="K169" s="113"/>
      <c r="L169" s="113"/>
      <c r="M169" s="151"/>
      <c r="N169" s="151"/>
      <c r="O169" s="126" t="str">
        <f t="shared" si="17"/>
        <v/>
      </c>
      <c r="P169" s="113"/>
      <c r="Q169" s="124" t="str">
        <f t="shared" si="18"/>
        <v/>
      </c>
      <c r="R169" s="172"/>
      <c r="S169" s="173"/>
      <c r="T169" s="32"/>
      <c r="U169" s="38"/>
      <c r="V169" s="9"/>
      <c r="W169" s="9"/>
      <c r="Z169" s="103" t="str">
        <f t="shared" si="14"/>
        <v/>
      </c>
      <c r="AG169" t="str">
        <f t="shared" si="15"/>
        <v/>
      </c>
    </row>
    <row r="170" spans="1:33" ht="21" customHeight="1" x14ac:dyDescent="0.25">
      <c r="A170" s="136"/>
      <c r="B170" s="137"/>
      <c r="C170" s="138"/>
      <c r="D170" s="139"/>
      <c r="E170" s="140"/>
      <c r="F170" s="141"/>
      <c r="G170" s="142"/>
      <c r="H170" s="143"/>
      <c r="I170" s="161" t="str">
        <f t="shared" si="16"/>
        <v/>
      </c>
      <c r="J170" s="139"/>
      <c r="K170" s="113"/>
      <c r="L170" s="113"/>
      <c r="M170" s="151"/>
      <c r="N170" s="151"/>
      <c r="O170" s="126" t="str">
        <f t="shared" si="17"/>
        <v/>
      </c>
      <c r="P170" s="113"/>
      <c r="Q170" s="124" t="str">
        <f t="shared" si="18"/>
        <v/>
      </c>
      <c r="R170" s="174"/>
      <c r="S170" s="175"/>
      <c r="T170" s="32"/>
      <c r="U170" s="38"/>
      <c r="V170" s="9"/>
      <c r="W170" s="9"/>
      <c r="Z170" s="103" t="str">
        <f t="shared" si="14"/>
        <v/>
      </c>
      <c r="AG170" t="str">
        <f t="shared" si="15"/>
        <v/>
      </c>
    </row>
    <row r="171" spans="1:33" ht="21" customHeight="1" x14ac:dyDescent="0.25">
      <c r="A171" s="136"/>
      <c r="B171" s="137"/>
      <c r="C171" s="138"/>
      <c r="D171" s="139"/>
      <c r="E171" s="140"/>
      <c r="F171" s="141"/>
      <c r="G171" s="142"/>
      <c r="H171" s="143"/>
      <c r="I171" s="161" t="str">
        <f t="shared" si="16"/>
        <v/>
      </c>
      <c r="J171" s="139"/>
      <c r="K171" s="113"/>
      <c r="L171" s="113"/>
      <c r="M171" s="151"/>
      <c r="N171" s="151"/>
      <c r="O171" s="126" t="str">
        <f t="shared" si="17"/>
        <v/>
      </c>
      <c r="P171" s="113"/>
      <c r="Q171" s="124" t="str">
        <f t="shared" si="18"/>
        <v/>
      </c>
      <c r="R171" s="174"/>
      <c r="S171" s="175"/>
      <c r="T171" s="32"/>
      <c r="U171" s="38"/>
      <c r="V171" s="9"/>
      <c r="W171" s="9"/>
      <c r="Z171" s="103" t="str">
        <f t="shared" si="14"/>
        <v/>
      </c>
      <c r="AG171" t="str">
        <f t="shared" si="15"/>
        <v/>
      </c>
    </row>
    <row r="172" spans="1:33" ht="21" customHeight="1" x14ac:dyDescent="0.25">
      <c r="A172" s="136"/>
      <c r="B172" s="137"/>
      <c r="C172" s="138"/>
      <c r="D172" s="139"/>
      <c r="E172" s="140"/>
      <c r="F172" s="141"/>
      <c r="G172" s="142"/>
      <c r="H172" s="143"/>
      <c r="I172" s="161" t="str">
        <f t="shared" si="16"/>
        <v/>
      </c>
      <c r="J172" s="139"/>
      <c r="K172" s="113"/>
      <c r="L172" s="113"/>
      <c r="M172" s="151"/>
      <c r="N172" s="151"/>
      <c r="O172" s="126" t="str">
        <f t="shared" si="17"/>
        <v/>
      </c>
      <c r="P172" s="113"/>
      <c r="Q172" s="124" t="str">
        <f t="shared" si="18"/>
        <v/>
      </c>
      <c r="R172" s="172"/>
      <c r="S172" s="173"/>
      <c r="T172" s="32"/>
      <c r="U172" s="38"/>
      <c r="V172" s="9"/>
      <c r="W172" s="9"/>
      <c r="Z172" s="103" t="str">
        <f t="shared" si="14"/>
        <v/>
      </c>
      <c r="AG172" t="str">
        <f t="shared" si="15"/>
        <v/>
      </c>
    </row>
    <row r="173" spans="1:33" ht="21" customHeight="1" x14ac:dyDescent="0.25">
      <c r="A173" s="136"/>
      <c r="B173" s="137"/>
      <c r="C173" s="138"/>
      <c r="D173" s="139"/>
      <c r="E173" s="140"/>
      <c r="F173" s="141"/>
      <c r="G173" s="142"/>
      <c r="H173" s="143"/>
      <c r="I173" s="161" t="str">
        <f t="shared" si="16"/>
        <v/>
      </c>
      <c r="J173" s="139"/>
      <c r="K173" s="113"/>
      <c r="L173" s="113"/>
      <c r="M173" s="151"/>
      <c r="N173" s="151"/>
      <c r="O173" s="126" t="str">
        <f t="shared" si="17"/>
        <v/>
      </c>
      <c r="P173" s="113"/>
      <c r="Q173" s="124" t="str">
        <f t="shared" si="18"/>
        <v/>
      </c>
      <c r="R173" s="174"/>
      <c r="S173" s="175"/>
      <c r="T173" s="32"/>
      <c r="U173" s="38"/>
      <c r="V173" s="9"/>
      <c r="W173" s="9"/>
      <c r="Z173" s="103" t="str">
        <f t="shared" si="14"/>
        <v/>
      </c>
      <c r="AG173" t="str">
        <f t="shared" si="15"/>
        <v/>
      </c>
    </row>
    <row r="174" spans="1:33" ht="21" customHeight="1" x14ac:dyDescent="0.25">
      <c r="A174" s="136"/>
      <c r="B174" s="137"/>
      <c r="C174" s="138"/>
      <c r="D174" s="139"/>
      <c r="E174" s="140"/>
      <c r="F174" s="141"/>
      <c r="G174" s="142"/>
      <c r="H174" s="143"/>
      <c r="I174" s="161" t="str">
        <f t="shared" si="16"/>
        <v/>
      </c>
      <c r="J174" s="139"/>
      <c r="K174" s="113"/>
      <c r="L174" s="113"/>
      <c r="M174" s="151"/>
      <c r="N174" s="151"/>
      <c r="O174" s="126" t="str">
        <f t="shared" si="17"/>
        <v/>
      </c>
      <c r="P174" s="113"/>
      <c r="Q174" s="124" t="str">
        <f t="shared" si="18"/>
        <v/>
      </c>
      <c r="R174" s="174"/>
      <c r="S174" s="175"/>
      <c r="T174" s="32"/>
      <c r="U174" s="38"/>
      <c r="V174" s="9"/>
      <c r="W174" s="9"/>
      <c r="Z174" s="103" t="str">
        <f t="shared" si="14"/>
        <v/>
      </c>
      <c r="AG174" t="str">
        <f t="shared" si="15"/>
        <v/>
      </c>
    </row>
    <row r="175" spans="1:33" ht="21" customHeight="1" x14ac:dyDescent="0.25">
      <c r="A175" s="136"/>
      <c r="B175" s="137"/>
      <c r="C175" s="138"/>
      <c r="D175" s="139"/>
      <c r="E175" s="140"/>
      <c r="F175" s="141"/>
      <c r="G175" s="142"/>
      <c r="H175" s="143"/>
      <c r="I175" s="161" t="str">
        <f t="shared" si="16"/>
        <v/>
      </c>
      <c r="J175" s="139"/>
      <c r="K175" s="113"/>
      <c r="L175" s="113"/>
      <c r="M175" s="151"/>
      <c r="N175" s="151"/>
      <c r="O175" s="126" t="str">
        <f t="shared" si="17"/>
        <v/>
      </c>
      <c r="P175" s="113"/>
      <c r="Q175" s="124" t="str">
        <f t="shared" si="18"/>
        <v/>
      </c>
      <c r="R175" s="172"/>
      <c r="S175" s="173"/>
      <c r="T175" s="32"/>
      <c r="U175" s="38"/>
      <c r="V175" s="9"/>
      <c r="W175" s="9"/>
      <c r="Z175" s="103" t="str">
        <f t="shared" si="14"/>
        <v/>
      </c>
      <c r="AG175" t="str">
        <f t="shared" si="15"/>
        <v/>
      </c>
    </row>
    <row r="176" spans="1:33" ht="21" customHeight="1" x14ac:dyDescent="0.25">
      <c r="A176" s="136"/>
      <c r="B176" s="137"/>
      <c r="C176" s="138"/>
      <c r="D176" s="139"/>
      <c r="E176" s="140"/>
      <c r="F176" s="141"/>
      <c r="G176" s="142"/>
      <c r="H176" s="143"/>
      <c r="I176" s="161" t="str">
        <f t="shared" si="16"/>
        <v/>
      </c>
      <c r="J176" s="139"/>
      <c r="K176" s="113"/>
      <c r="L176" s="113"/>
      <c r="M176" s="151"/>
      <c r="N176" s="151"/>
      <c r="O176" s="126" t="str">
        <f t="shared" si="17"/>
        <v/>
      </c>
      <c r="P176" s="113"/>
      <c r="Q176" s="124" t="str">
        <f t="shared" si="18"/>
        <v/>
      </c>
      <c r="R176" s="174"/>
      <c r="S176" s="175"/>
      <c r="T176" s="32"/>
      <c r="U176" s="38"/>
      <c r="V176" s="9"/>
      <c r="W176" s="9"/>
      <c r="Z176" s="103" t="str">
        <f t="shared" si="14"/>
        <v/>
      </c>
      <c r="AG176" t="str">
        <f t="shared" si="15"/>
        <v/>
      </c>
    </row>
    <row r="177" spans="1:33" ht="21" customHeight="1" x14ac:dyDescent="0.25">
      <c r="A177" s="136"/>
      <c r="B177" s="137"/>
      <c r="C177" s="138"/>
      <c r="D177" s="139"/>
      <c r="E177" s="140"/>
      <c r="F177" s="141"/>
      <c r="G177" s="142"/>
      <c r="H177" s="143"/>
      <c r="I177" s="161" t="str">
        <f t="shared" si="16"/>
        <v/>
      </c>
      <c r="J177" s="139"/>
      <c r="K177" s="113"/>
      <c r="L177" s="113"/>
      <c r="M177" s="151"/>
      <c r="N177" s="151"/>
      <c r="O177" s="126" t="str">
        <f t="shared" si="17"/>
        <v/>
      </c>
      <c r="P177" s="113"/>
      <c r="Q177" s="124" t="str">
        <f t="shared" si="18"/>
        <v/>
      </c>
      <c r="R177" s="174"/>
      <c r="S177" s="175"/>
      <c r="T177" s="32"/>
      <c r="U177" s="38"/>
      <c r="V177" s="9"/>
      <c r="W177" s="9"/>
      <c r="Z177" s="103" t="str">
        <f t="shared" si="14"/>
        <v/>
      </c>
      <c r="AG177" t="str">
        <f t="shared" si="15"/>
        <v/>
      </c>
    </row>
    <row r="178" spans="1:33" ht="21" customHeight="1" x14ac:dyDescent="0.25">
      <c r="A178" s="136"/>
      <c r="B178" s="137"/>
      <c r="C178" s="138"/>
      <c r="D178" s="139"/>
      <c r="E178" s="140"/>
      <c r="F178" s="141"/>
      <c r="G178" s="142"/>
      <c r="H178" s="143"/>
      <c r="I178" s="161" t="str">
        <f t="shared" si="16"/>
        <v/>
      </c>
      <c r="J178" s="139"/>
      <c r="K178" s="113"/>
      <c r="L178" s="113"/>
      <c r="M178" s="151"/>
      <c r="N178" s="151"/>
      <c r="O178" s="126" t="str">
        <f t="shared" si="17"/>
        <v/>
      </c>
      <c r="P178" s="113"/>
      <c r="Q178" s="124" t="str">
        <f t="shared" si="18"/>
        <v/>
      </c>
      <c r="R178" s="172"/>
      <c r="S178" s="173"/>
      <c r="T178" s="32"/>
      <c r="U178" s="38"/>
      <c r="V178" s="9"/>
      <c r="W178" s="9"/>
      <c r="Z178" s="103" t="str">
        <f t="shared" si="14"/>
        <v/>
      </c>
      <c r="AG178" t="str">
        <f t="shared" si="15"/>
        <v/>
      </c>
    </row>
    <row r="179" spans="1:33" ht="21" customHeight="1" x14ac:dyDescent="0.25">
      <c r="A179" s="136"/>
      <c r="B179" s="137"/>
      <c r="C179" s="138"/>
      <c r="D179" s="139"/>
      <c r="E179" s="140"/>
      <c r="F179" s="141"/>
      <c r="G179" s="142"/>
      <c r="H179" s="143"/>
      <c r="I179" s="161" t="str">
        <f t="shared" si="16"/>
        <v/>
      </c>
      <c r="J179" s="139"/>
      <c r="K179" s="113"/>
      <c r="L179" s="113"/>
      <c r="M179" s="151"/>
      <c r="N179" s="151"/>
      <c r="O179" s="126" t="str">
        <f t="shared" si="17"/>
        <v/>
      </c>
      <c r="P179" s="113"/>
      <c r="Q179" s="124" t="str">
        <f t="shared" si="18"/>
        <v/>
      </c>
      <c r="R179" s="174"/>
      <c r="S179" s="175"/>
      <c r="T179" s="32"/>
      <c r="U179" s="38"/>
      <c r="V179" s="9"/>
      <c r="W179" s="9"/>
      <c r="Z179" s="103" t="str">
        <f t="shared" si="14"/>
        <v/>
      </c>
      <c r="AG179" t="str">
        <f t="shared" si="15"/>
        <v/>
      </c>
    </row>
    <row r="180" spans="1:33" ht="21" customHeight="1" x14ac:dyDescent="0.25">
      <c r="A180" s="136"/>
      <c r="B180" s="137"/>
      <c r="C180" s="138"/>
      <c r="D180" s="139"/>
      <c r="E180" s="140"/>
      <c r="F180" s="141"/>
      <c r="G180" s="142"/>
      <c r="H180" s="143"/>
      <c r="I180" s="161" t="str">
        <f t="shared" si="16"/>
        <v/>
      </c>
      <c r="J180" s="139"/>
      <c r="K180" s="113"/>
      <c r="L180" s="113"/>
      <c r="M180" s="151"/>
      <c r="N180" s="151"/>
      <c r="O180" s="126" t="str">
        <f t="shared" si="17"/>
        <v/>
      </c>
      <c r="P180" s="113"/>
      <c r="Q180" s="124" t="str">
        <f t="shared" si="18"/>
        <v/>
      </c>
      <c r="R180" s="174"/>
      <c r="S180" s="175"/>
      <c r="T180" s="32"/>
      <c r="U180" s="38"/>
      <c r="V180" s="9"/>
      <c r="W180" s="9"/>
      <c r="Z180" s="103" t="str">
        <f t="shared" si="14"/>
        <v/>
      </c>
      <c r="AG180" t="str">
        <f t="shared" si="15"/>
        <v/>
      </c>
    </row>
    <row r="181" spans="1:33" ht="21" customHeight="1" x14ac:dyDescent="0.25">
      <c r="A181" s="136"/>
      <c r="B181" s="137"/>
      <c r="C181" s="138"/>
      <c r="D181" s="139"/>
      <c r="E181" s="140"/>
      <c r="F181" s="141"/>
      <c r="G181" s="142"/>
      <c r="H181" s="143"/>
      <c r="I181" s="161" t="str">
        <f t="shared" si="16"/>
        <v/>
      </c>
      <c r="J181" s="139"/>
      <c r="K181" s="113"/>
      <c r="L181" s="113"/>
      <c r="M181" s="151"/>
      <c r="N181" s="151"/>
      <c r="O181" s="126" t="str">
        <f t="shared" si="17"/>
        <v/>
      </c>
      <c r="P181" s="113"/>
      <c r="Q181" s="124" t="str">
        <f t="shared" si="18"/>
        <v/>
      </c>
      <c r="R181" s="172"/>
      <c r="S181" s="173"/>
      <c r="T181" s="32"/>
      <c r="U181" s="38"/>
      <c r="V181" s="9"/>
      <c r="W181" s="9"/>
      <c r="Z181" s="103" t="str">
        <f t="shared" si="14"/>
        <v/>
      </c>
      <c r="AG181" t="str">
        <f t="shared" si="15"/>
        <v/>
      </c>
    </row>
    <row r="182" spans="1:33" ht="21" customHeight="1" x14ac:dyDescent="0.25">
      <c r="A182" s="136"/>
      <c r="B182" s="137"/>
      <c r="C182" s="138"/>
      <c r="D182" s="139"/>
      <c r="E182" s="140"/>
      <c r="F182" s="141"/>
      <c r="G182" s="142"/>
      <c r="H182" s="143"/>
      <c r="I182" s="161" t="str">
        <f t="shared" si="16"/>
        <v/>
      </c>
      <c r="J182" s="139"/>
      <c r="K182" s="113"/>
      <c r="L182" s="113"/>
      <c r="M182" s="151"/>
      <c r="N182" s="151"/>
      <c r="O182" s="126" t="str">
        <f t="shared" si="17"/>
        <v/>
      </c>
      <c r="P182" s="113"/>
      <c r="Q182" s="124" t="str">
        <f t="shared" si="18"/>
        <v/>
      </c>
      <c r="R182" s="174"/>
      <c r="S182" s="175"/>
      <c r="T182" s="32"/>
      <c r="U182" s="38"/>
      <c r="V182" s="9"/>
      <c r="W182" s="9"/>
      <c r="Z182" s="103" t="str">
        <f t="shared" si="14"/>
        <v/>
      </c>
      <c r="AG182" t="str">
        <f t="shared" si="15"/>
        <v/>
      </c>
    </row>
    <row r="183" spans="1:33" ht="21" customHeight="1" x14ac:dyDescent="0.25">
      <c r="A183" s="136"/>
      <c r="B183" s="137"/>
      <c r="C183" s="138"/>
      <c r="D183" s="139"/>
      <c r="E183" s="140"/>
      <c r="F183" s="141"/>
      <c r="G183" s="142"/>
      <c r="H183" s="143"/>
      <c r="I183" s="161" t="str">
        <f t="shared" si="16"/>
        <v/>
      </c>
      <c r="J183" s="139"/>
      <c r="K183" s="113"/>
      <c r="L183" s="113"/>
      <c r="M183" s="151"/>
      <c r="N183" s="151"/>
      <c r="O183" s="126" t="str">
        <f t="shared" si="17"/>
        <v/>
      </c>
      <c r="P183" s="113"/>
      <c r="Q183" s="124" t="str">
        <f t="shared" si="18"/>
        <v/>
      </c>
      <c r="R183" s="174"/>
      <c r="S183" s="175"/>
      <c r="T183" s="32"/>
      <c r="U183" s="38"/>
      <c r="V183" s="9"/>
      <c r="W183" s="9"/>
      <c r="Z183" s="103" t="str">
        <f t="shared" si="14"/>
        <v/>
      </c>
      <c r="AG183" t="str">
        <f t="shared" si="15"/>
        <v/>
      </c>
    </row>
    <row r="184" spans="1:33" ht="21" customHeight="1" x14ac:dyDescent="0.25">
      <c r="A184" s="136"/>
      <c r="B184" s="137"/>
      <c r="C184" s="138"/>
      <c r="D184" s="139"/>
      <c r="E184" s="140"/>
      <c r="F184" s="141"/>
      <c r="G184" s="142"/>
      <c r="H184" s="143"/>
      <c r="I184" s="161" t="str">
        <f t="shared" si="16"/>
        <v/>
      </c>
      <c r="J184" s="139"/>
      <c r="K184" s="113"/>
      <c r="L184" s="113"/>
      <c r="M184" s="151"/>
      <c r="N184" s="151"/>
      <c r="O184" s="126" t="str">
        <f t="shared" si="17"/>
        <v/>
      </c>
      <c r="P184" s="113"/>
      <c r="Q184" s="124" t="str">
        <f t="shared" si="18"/>
        <v/>
      </c>
      <c r="R184" s="172"/>
      <c r="S184" s="173"/>
      <c r="T184" s="32"/>
      <c r="U184" s="38"/>
      <c r="V184" s="9"/>
      <c r="W184" s="9"/>
      <c r="Z184" s="103" t="str">
        <f t="shared" si="14"/>
        <v/>
      </c>
      <c r="AG184" t="str">
        <f t="shared" si="15"/>
        <v/>
      </c>
    </row>
    <row r="185" spans="1:33" ht="21" customHeight="1" x14ac:dyDescent="0.25">
      <c r="A185" s="136"/>
      <c r="B185" s="137"/>
      <c r="C185" s="138"/>
      <c r="D185" s="139"/>
      <c r="E185" s="140"/>
      <c r="F185" s="141"/>
      <c r="G185" s="142"/>
      <c r="H185" s="143"/>
      <c r="I185" s="161" t="str">
        <f t="shared" si="16"/>
        <v/>
      </c>
      <c r="J185" s="139"/>
      <c r="K185" s="113"/>
      <c r="L185" s="113"/>
      <c r="M185" s="151"/>
      <c r="N185" s="151"/>
      <c r="O185" s="126" t="str">
        <f t="shared" si="17"/>
        <v/>
      </c>
      <c r="P185" s="113"/>
      <c r="Q185" s="124" t="str">
        <f t="shared" si="18"/>
        <v/>
      </c>
      <c r="R185" s="174"/>
      <c r="S185" s="175"/>
      <c r="T185" s="32"/>
      <c r="U185" s="38"/>
      <c r="V185" s="9"/>
      <c r="W185" s="9"/>
      <c r="Z185" s="103" t="str">
        <f t="shared" si="14"/>
        <v/>
      </c>
      <c r="AG185" t="str">
        <f t="shared" si="15"/>
        <v/>
      </c>
    </row>
    <row r="186" spans="1:33" ht="21" customHeight="1" x14ac:dyDescent="0.25">
      <c r="A186" s="136"/>
      <c r="B186" s="137"/>
      <c r="C186" s="138"/>
      <c r="D186" s="139"/>
      <c r="E186" s="140"/>
      <c r="F186" s="141"/>
      <c r="G186" s="142"/>
      <c r="H186" s="143"/>
      <c r="I186" s="161" t="str">
        <f t="shared" si="16"/>
        <v/>
      </c>
      <c r="J186" s="139"/>
      <c r="K186" s="113"/>
      <c r="L186" s="113"/>
      <c r="M186" s="151"/>
      <c r="N186" s="151"/>
      <c r="O186" s="126" t="str">
        <f t="shared" si="17"/>
        <v/>
      </c>
      <c r="P186" s="113"/>
      <c r="Q186" s="124" t="str">
        <f t="shared" si="18"/>
        <v/>
      </c>
      <c r="R186" s="174"/>
      <c r="S186" s="175"/>
      <c r="T186" s="32"/>
      <c r="U186" s="38"/>
      <c r="V186" s="9"/>
      <c r="W186" s="9"/>
      <c r="Z186" s="103" t="str">
        <f t="shared" si="14"/>
        <v/>
      </c>
      <c r="AG186" t="str">
        <f t="shared" si="15"/>
        <v/>
      </c>
    </row>
    <row r="187" spans="1:33" ht="21" customHeight="1" x14ac:dyDescent="0.25">
      <c r="A187" s="136"/>
      <c r="B187" s="137"/>
      <c r="C187" s="138"/>
      <c r="D187" s="139"/>
      <c r="E187" s="140"/>
      <c r="F187" s="141"/>
      <c r="G187" s="142"/>
      <c r="H187" s="143"/>
      <c r="I187" s="161" t="str">
        <f t="shared" si="16"/>
        <v/>
      </c>
      <c r="J187" s="139"/>
      <c r="K187" s="113"/>
      <c r="L187" s="113"/>
      <c r="M187" s="151"/>
      <c r="N187" s="151"/>
      <c r="O187" s="126" t="str">
        <f t="shared" si="17"/>
        <v/>
      </c>
      <c r="P187" s="113"/>
      <c r="Q187" s="124" t="str">
        <f t="shared" si="18"/>
        <v/>
      </c>
      <c r="R187" s="172"/>
      <c r="S187" s="173"/>
      <c r="T187" s="32"/>
      <c r="U187" s="38"/>
      <c r="V187" s="9"/>
      <c r="W187" s="9"/>
      <c r="Z187" s="103" t="str">
        <f t="shared" si="14"/>
        <v/>
      </c>
      <c r="AG187" t="str">
        <f t="shared" si="15"/>
        <v/>
      </c>
    </row>
    <row r="188" spans="1:33" ht="21" customHeight="1" x14ac:dyDescent="0.25">
      <c r="A188" s="136"/>
      <c r="B188" s="137"/>
      <c r="C188" s="138"/>
      <c r="D188" s="139"/>
      <c r="E188" s="140"/>
      <c r="F188" s="141"/>
      <c r="G188" s="142"/>
      <c r="H188" s="143"/>
      <c r="I188" s="161" t="str">
        <f t="shared" si="16"/>
        <v/>
      </c>
      <c r="J188" s="139"/>
      <c r="K188" s="113"/>
      <c r="L188" s="113"/>
      <c r="M188" s="151"/>
      <c r="N188" s="151"/>
      <c r="O188" s="126" t="str">
        <f t="shared" si="17"/>
        <v/>
      </c>
      <c r="P188" s="113"/>
      <c r="Q188" s="124" t="str">
        <f t="shared" si="18"/>
        <v/>
      </c>
      <c r="R188" s="174"/>
      <c r="S188" s="175"/>
      <c r="T188" s="32"/>
      <c r="U188" s="38"/>
      <c r="V188" s="9"/>
      <c r="W188" s="9"/>
      <c r="Z188" s="103" t="str">
        <f t="shared" si="14"/>
        <v/>
      </c>
      <c r="AG188" t="str">
        <f t="shared" si="15"/>
        <v/>
      </c>
    </row>
    <row r="189" spans="1:33" ht="21" customHeight="1" x14ac:dyDescent="0.25">
      <c r="A189" s="136"/>
      <c r="B189" s="137"/>
      <c r="C189" s="138"/>
      <c r="D189" s="139"/>
      <c r="E189" s="140"/>
      <c r="F189" s="141"/>
      <c r="G189" s="142"/>
      <c r="H189" s="143"/>
      <c r="I189" s="161" t="str">
        <f t="shared" si="16"/>
        <v/>
      </c>
      <c r="J189" s="139"/>
      <c r="K189" s="113"/>
      <c r="L189" s="113"/>
      <c r="M189" s="151"/>
      <c r="N189" s="151"/>
      <c r="O189" s="126" t="str">
        <f t="shared" si="17"/>
        <v/>
      </c>
      <c r="P189" s="113"/>
      <c r="Q189" s="124" t="str">
        <f t="shared" si="18"/>
        <v/>
      </c>
      <c r="R189" s="174"/>
      <c r="S189" s="175"/>
      <c r="T189" s="32"/>
      <c r="U189" s="38"/>
      <c r="V189" s="9"/>
      <c r="W189" s="9"/>
      <c r="Z189" s="103" t="str">
        <f t="shared" si="14"/>
        <v/>
      </c>
      <c r="AG189" t="str">
        <f t="shared" si="15"/>
        <v/>
      </c>
    </row>
    <row r="190" spans="1:33" ht="21" customHeight="1" x14ac:dyDescent="0.25">
      <c r="A190" s="136"/>
      <c r="B190" s="137"/>
      <c r="C190" s="138"/>
      <c r="D190" s="139"/>
      <c r="E190" s="140"/>
      <c r="F190" s="141"/>
      <c r="G190" s="142"/>
      <c r="H190" s="143"/>
      <c r="I190" s="161" t="str">
        <f t="shared" si="16"/>
        <v/>
      </c>
      <c r="J190" s="139"/>
      <c r="K190" s="113"/>
      <c r="L190" s="113"/>
      <c r="M190" s="151"/>
      <c r="N190" s="151"/>
      <c r="O190" s="126" t="str">
        <f t="shared" si="17"/>
        <v/>
      </c>
      <c r="P190" s="113"/>
      <c r="Q190" s="124" t="str">
        <f t="shared" si="18"/>
        <v/>
      </c>
      <c r="R190" s="172"/>
      <c r="S190" s="173"/>
      <c r="T190" s="32"/>
      <c r="U190" s="38"/>
      <c r="V190" s="9"/>
      <c r="W190" s="9"/>
      <c r="Z190" s="103" t="str">
        <f t="shared" si="14"/>
        <v/>
      </c>
      <c r="AG190" t="str">
        <f t="shared" si="15"/>
        <v/>
      </c>
    </row>
    <row r="191" spans="1:33" ht="21" customHeight="1" x14ac:dyDescent="0.25">
      <c r="A191" s="136"/>
      <c r="B191" s="137"/>
      <c r="C191" s="138"/>
      <c r="D191" s="139"/>
      <c r="E191" s="140"/>
      <c r="F191" s="141"/>
      <c r="G191" s="142"/>
      <c r="H191" s="143"/>
      <c r="I191" s="161" t="str">
        <f t="shared" si="16"/>
        <v/>
      </c>
      <c r="J191" s="139"/>
      <c r="K191" s="113"/>
      <c r="L191" s="113"/>
      <c r="M191" s="151"/>
      <c r="N191" s="151"/>
      <c r="O191" s="126" t="str">
        <f t="shared" si="17"/>
        <v/>
      </c>
      <c r="P191" s="113"/>
      <c r="Q191" s="124" t="str">
        <f t="shared" si="18"/>
        <v/>
      </c>
      <c r="R191" s="174"/>
      <c r="S191" s="175"/>
      <c r="T191" s="32"/>
      <c r="U191" s="38"/>
      <c r="V191" s="9"/>
      <c r="W191" s="9"/>
      <c r="Z191" s="103" t="str">
        <f t="shared" si="14"/>
        <v/>
      </c>
      <c r="AG191" t="str">
        <f t="shared" si="15"/>
        <v/>
      </c>
    </row>
    <row r="192" spans="1:33" ht="21" customHeight="1" x14ac:dyDescent="0.25">
      <c r="A192" s="136"/>
      <c r="B192" s="137"/>
      <c r="C192" s="138"/>
      <c r="D192" s="139"/>
      <c r="E192" s="140"/>
      <c r="F192" s="141"/>
      <c r="G192" s="142"/>
      <c r="H192" s="143"/>
      <c r="I192" s="161" t="str">
        <f t="shared" si="16"/>
        <v/>
      </c>
      <c r="J192" s="139"/>
      <c r="K192" s="113"/>
      <c r="L192" s="113"/>
      <c r="M192" s="151"/>
      <c r="N192" s="151"/>
      <c r="O192" s="126" t="str">
        <f t="shared" si="17"/>
        <v/>
      </c>
      <c r="P192" s="113"/>
      <c r="Q192" s="124" t="str">
        <f t="shared" si="18"/>
        <v/>
      </c>
      <c r="R192" s="174"/>
      <c r="S192" s="175"/>
      <c r="T192" s="32"/>
      <c r="U192" s="38"/>
      <c r="V192" s="9"/>
      <c r="W192" s="9"/>
      <c r="Z192" s="103" t="str">
        <f t="shared" si="14"/>
        <v/>
      </c>
      <c r="AG192" t="str">
        <f t="shared" si="15"/>
        <v/>
      </c>
    </row>
    <row r="193" spans="1:33" ht="21" customHeight="1" x14ac:dyDescent="0.25">
      <c r="A193" s="136"/>
      <c r="B193" s="137"/>
      <c r="C193" s="138"/>
      <c r="D193" s="139"/>
      <c r="E193" s="140"/>
      <c r="F193" s="141"/>
      <c r="G193" s="142"/>
      <c r="H193" s="143"/>
      <c r="I193" s="161" t="str">
        <f t="shared" si="16"/>
        <v/>
      </c>
      <c r="J193" s="139"/>
      <c r="K193" s="113"/>
      <c r="L193" s="113"/>
      <c r="M193" s="151"/>
      <c r="N193" s="151"/>
      <c r="O193" s="126" t="str">
        <f t="shared" si="17"/>
        <v/>
      </c>
      <c r="P193" s="113"/>
      <c r="Q193" s="124" t="str">
        <f t="shared" si="18"/>
        <v/>
      </c>
      <c r="R193" s="172"/>
      <c r="S193" s="173"/>
      <c r="T193" s="32"/>
      <c r="U193" s="38"/>
      <c r="V193" s="9"/>
      <c r="W193" s="9"/>
      <c r="Z193" s="103" t="str">
        <f t="shared" si="14"/>
        <v/>
      </c>
      <c r="AG193" t="str">
        <f t="shared" si="15"/>
        <v/>
      </c>
    </row>
    <row r="194" spans="1:33" ht="21" customHeight="1" x14ac:dyDescent="0.25">
      <c r="A194" s="136"/>
      <c r="B194" s="137"/>
      <c r="C194" s="138"/>
      <c r="D194" s="139"/>
      <c r="E194" s="140"/>
      <c r="F194" s="141"/>
      <c r="G194" s="142"/>
      <c r="H194" s="143"/>
      <c r="I194" s="161" t="str">
        <f t="shared" si="16"/>
        <v/>
      </c>
      <c r="J194" s="139"/>
      <c r="K194" s="113"/>
      <c r="L194" s="113"/>
      <c r="M194" s="151"/>
      <c r="N194" s="151"/>
      <c r="O194" s="126" t="str">
        <f t="shared" si="17"/>
        <v/>
      </c>
      <c r="P194" s="113"/>
      <c r="Q194" s="124" t="str">
        <f t="shared" si="18"/>
        <v/>
      </c>
      <c r="R194" s="174"/>
      <c r="S194" s="175"/>
      <c r="T194" s="32"/>
      <c r="U194" s="38"/>
      <c r="V194" s="9"/>
      <c r="W194" s="9"/>
      <c r="Z194" s="103" t="str">
        <f t="shared" si="14"/>
        <v/>
      </c>
      <c r="AG194" t="str">
        <f t="shared" si="15"/>
        <v/>
      </c>
    </row>
    <row r="195" spans="1:33" ht="21" customHeight="1" x14ac:dyDescent="0.25">
      <c r="A195" s="136"/>
      <c r="B195" s="137"/>
      <c r="C195" s="138"/>
      <c r="D195" s="139"/>
      <c r="E195" s="140"/>
      <c r="F195" s="141"/>
      <c r="G195" s="142"/>
      <c r="H195" s="143"/>
      <c r="I195" s="161" t="str">
        <f t="shared" si="16"/>
        <v/>
      </c>
      <c r="J195" s="139"/>
      <c r="K195" s="113"/>
      <c r="L195" s="113"/>
      <c r="M195" s="151"/>
      <c r="N195" s="151"/>
      <c r="O195" s="126" t="str">
        <f t="shared" si="17"/>
        <v/>
      </c>
      <c r="P195" s="113"/>
      <c r="Q195" s="124" t="str">
        <f t="shared" si="18"/>
        <v/>
      </c>
      <c r="R195" s="174"/>
      <c r="S195" s="175"/>
      <c r="T195" s="32"/>
      <c r="U195" s="38"/>
      <c r="V195" s="9"/>
      <c r="W195" s="9"/>
      <c r="Z195" s="103" t="str">
        <f t="shared" si="14"/>
        <v/>
      </c>
      <c r="AG195" t="str">
        <f t="shared" si="15"/>
        <v/>
      </c>
    </row>
    <row r="196" spans="1:33" ht="21" customHeight="1" x14ac:dyDescent="0.25">
      <c r="A196" s="136"/>
      <c r="B196" s="137"/>
      <c r="C196" s="138"/>
      <c r="D196" s="139"/>
      <c r="E196" s="140"/>
      <c r="F196" s="141"/>
      <c r="G196" s="142"/>
      <c r="H196" s="143"/>
      <c r="I196" s="161" t="str">
        <f t="shared" si="16"/>
        <v/>
      </c>
      <c r="J196" s="139"/>
      <c r="K196" s="113"/>
      <c r="L196" s="113"/>
      <c r="M196" s="151"/>
      <c r="N196" s="151"/>
      <c r="O196" s="126" t="str">
        <f t="shared" si="17"/>
        <v/>
      </c>
      <c r="P196" s="113"/>
      <c r="Q196" s="124" t="str">
        <f t="shared" si="18"/>
        <v/>
      </c>
      <c r="R196" s="172"/>
      <c r="S196" s="173"/>
      <c r="T196" s="32"/>
      <c r="U196" s="38"/>
      <c r="V196" s="9"/>
      <c r="W196" s="9"/>
      <c r="Z196" s="103" t="str">
        <f t="shared" si="14"/>
        <v/>
      </c>
      <c r="AG196" t="str">
        <f t="shared" si="15"/>
        <v/>
      </c>
    </row>
    <row r="197" spans="1:33" ht="21" customHeight="1" x14ac:dyDescent="0.25">
      <c r="A197" s="136"/>
      <c r="B197" s="137"/>
      <c r="C197" s="138"/>
      <c r="D197" s="139"/>
      <c r="E197" s="140"/>
      <c r="F197" s="141"/>
      <c r="G197" s="142"/>
      <c r="H197" s="143"/>
      <c r="I197" s="161" t="str">
        <f t="shared" si="16"/>
        <v/>
      </c>
      <c r="J197" s="139"/>
      <c r="K197" s="113"/>
      <c r="L197" s="113"/>
      <c r="M197" s="151"/>
      <c r="N197" s="151"/>
      <c r="O197" s="126" t="str">
        <f t="shared" si="17"/>
        <v/>
      </c>
      <c r="P197" s="113"/>
      <c r="Q197" s="124" t="str">
        <f t="shared" si="18"/>
        <v/>
      </c>
      <c r="R197" s="174"/>
      <c r="S197" s="175"/>
      <c r="T197" s="32"/>
      <c r="U197" s="38"/>
      <c r="V197" s="9"/>
      <c r="W197" s="9"/>
      <c r="Z197" s="103" t="str">
        <f t="shared" si="14"/>
        <v/>
      </c>
      <c r="AG197" t="str">
        <f t="shared" si="15"/>
        <v/>
      </c>
    </row>
    <row r="198" spans="1:33" ht="21" customHeight="1" x14ac:dyDescent="0.25">
      <c r="A198" s="136"/>
      <c r="B198" s="137"/>
      <c r="C198" s="138"/>
      <c r="D198" s="139"/>
      <c r="E198" s="140"/>
      <c r="F198" s="141"/>
      <c r="G198" s="142"/>
      <c r="H198" s="143"/>
      <c r="I198" s="161" t="str">
        <f t="shared" si="16"/>
        <v/>
      </c>
      <c r="J198" s="139"/>
      <c r="K198" s="113"/>
      <c r="L198" s="113"/>
      <c r="M198" s="151"/>
      <c r="N198" s="151"/>
      <c r="O198" s="126" t="str">
        <f t="shared" si="17"/>
        <v/>
      </c>
      <c r="P198" s="113"/>
      <c r="Q198" s="124" t="str">
        <f t="shared" si="18"/>
        <v/>
      </c>
      <c r="R198" s="174"/>
      <c r="S198" s="175"/>
      <c r="T198" s="32"/>
      <c r="U198" s="38"/>
      <c r="V198" s="9"/>
      <c r="W198" s="9"/>
      <c r="Z198" s="103" t="str">
        <f t="shared" si="14"/>
        <v/>
      </c>
      <c r="AG198" t="str">
        <f t="shared" si="15"/>
        <v/>
      </c>
    </row>
    <row r="199" spans="1:33" ht="21" customHeight="1" x14ac:dyDescent="0.25">
      <c r="A199" s="136"/>
      <c r="B199" s="137"/>
      <c r="C199" s="138"/>
      <c r="D199" s="139"/>
      <c r="E199" s="140"/>
      <c r="F199" s="141"/>
      <c r="G199" s="142"/>
      <c r="H199" s="143"/>
      <c r="I199" s="161" t="str">
        <f t="shared" si="16"/>
        <v/>
      </c>
      <c r="J199" s="139"/>
      <c r="K199" s="113"/>
      <c r="L199" s="113"/>
      <c r="M199" s="151"/>
      <c r="N199" s="151"/>
      <c r="O199" s="126" t="str">
        <f t="shared" si="17"/>
        <v/>
      </c>
      <c r="P199" s="113"/>
      <c r="Q199" s="124" t="str">
        <f t="shared" si="18"/>
        <v/>
      </c>
      <c r="R199" s="172"/>
      <c r="S199" s="173"/>
      <c r="T199" s="32"/>
      <c r="U199" s="38"/>
      <c r="V199" s="9"/>
      <c r="W199" s="9"/>
      <c r="Z199" s="103" t="str">
        <f t="shared" si="14"/>
        <v/>
      </c>
      <c r="AG199" t="str">
        <f t="shared" si="15"/>
        <v/>
      </c>
    </row>
    <row r="200" spans="1:33" ht="21" customHeight="1" x14ac:dyDescent="0.25">
      <c r="A200" s="136"/>
      <c r="B200" s="137"/>
      <c r="C200" s="138"/>
      <c r="D200" s="139"/>
      <c r="E200" s="140"/>
      <c r="F200" s="141"/>
      <c r="G200" s="142"/>
      <c r="H200" s="143"/>
      <c r="I200" s="161" t="str">
        <f t="shared" si="16"/>
        <v/>
      </c>
      <c r="J200" s="139"/>
      <c r="K200" s="113"/>
      <c r="L200" s="113"/>
      <c r="M200" s="151"/>
      <c r="N200" s="151"/>
      <c r="O200" s="126" t="str">
        <f t="shared" si="17"/>
        <v/>
      </c>
      <c r="P200" s="113"/>
      <c r="Q200" s="124" t="str">
        <f t="shared" si="18"/>
        <v/>
      </c>
      <c r="R200" s="174"/>
      <c r="S200" s="175"/>
      <c r="T200" s="32"/>
      <c r="U200" s="38"/>
      <c r="V200" s="9"/>
      <c r="W200" s="9"/>
      <c r="Z200" s="103" t="str">
        <f t="shared" si="14"/>
        <v/>
      </c>
      <c r="AG200" t="str">
        <f t="shared" si="15"/>
        <v/>
      </c>
    </row>
    <row r="201" spans="1:33" ht="21" customHeight="1" x14ac:dyDescent="0.25">
      <c r="A201" s="136"/>
      <c r="B201" s="137"/>
      <c r="C201" s="138"/>
      <c r="D201" s="139"/>
      <c r="E201" s="140"/>
      <c r="F201" s="141"/>
      <c r="G201" s="142"/>
      <c r="H201" s="143"/>
      <c r="I201" s="161" t="str">
        <f t="shared" si="16"/>
        <v/>
      </c>
      <c r="J201" s="139"/>
      <c r="K201" s="113"/>
      <c r="L201" s="113"/>
      <c r="M201" s="151"/>
      <c r="N201" s="151"/>
      <c r="O201" s="126" t="str">
        <f t="shared" si="17"/>
        <v/>
      </c>
      <c r="P201" s="113"/>
      <c r="Q201" s="124" t="str">
        <f t="shared" si="18"/>
        <v/>
      </c>
      <c r="R201" s="174"/>
      <c r="S201" s="175"/>
      <c r="T201" s="32"/>
      <c r="U201" s="38"/>
      <c r="V201" s="9"/>
      <c r="W201" s="9"/>
      <c r="Z201" s="103" t="str">
        <f t="shared" si="14"/>
        <v/>
      </c>
      <c r="AG201" t="str">
        <f t="shared" si="15"/>
        <v/>
      </c>
    </row>
    <row r="202" spans="1:33" ht="21" customHeight="1" x14ac:dyDescent="0.25">
      <c r="A202" s="136"/>
      <c r="B202" s="137"/>
      <c r="C202" s="138"/>
      <c r="D202" s="139"/>
      <c r="E202" s="140"/>
      <c r="F202" s="141"/>
      <c r="G202" s="142"/>
      <c r="H202" s="143"/>
      <c r="I202" s="161" t="str">
        <f t="shared" si="16"/>
        <v/>
      </c>
      <c r="J202" s="139"/>
      <c r="K202" s="113"/>
      <c r="L202" s="113"/>
      <c r="M202" s="151"/>
      <c r="N202" s="151"/>
      <c r="O202" s="126" t="str">
        <f t="shared" si="17"/>
        <v/>
      </c>
      <c r="P202" s="113"/>
      <c r="Q202" s="124" t="str">
        <f t="shared" si="18"/>
        <v/>
      </c>
      <c r="R202" s="172"/>
      <c r="S202" s="173"/>
      <c r="T202" s="32"/>
      <c r="U202" s="38"/>
      <c r="V202" s="9"/>
      <c r="W202" s="9"/>
      <c r="Z202" s="103" t="str">
        <f t="shared" si="14"/>
        <v/>
      </c>
      <c r="AG202" t="str">
        <f t="shared" si="15"/>
        <v/>
      </c>
    </row>
    <row r="203" spans="1:33" ht="21" customHeight="1" x14ac:dyDescent="0.25">
      <c r="A203" s="136"/>
      <c r="B203" s="137"/>
      <c r="C203" s="138"/>
      <c r="D203" s="139"/>
      <c r="E203" s="140"/>
      <c r="F203" s="141"/>
      <c r="G203" s="142"/>
      <c r="H203" s="143"/>
      <c r="I203" s="161" t="str">
        <f t="shared" si="16"/>
        <v/>
      </c>
      <c r="J203" s="139"/>
      <c r="K203" s="113"/>
      <c r="L203" s="113"/>
      <c r="M203" s="151"/>
      <c r="N203" s="151"/>
      <c r="O203" s="126" t="str">
        <f t="shared" si="17"/>
        <v/>
      </c>
      <c r="P203" s="113"/>
      <c r="Q203" s="124" t="str">
        <f t="shared" si="18"/>
        <v/>
      </c>
      <c r="R203" s="174"/>
      <c r="S203" s="175"/>
      <c r="T203" s="32"/>
      <c r="U203" s="38"/>
      <c r="V203" s="9"/>
      <c r="W203" s="9"/>
      <c r="Z203" s="103" t="str">
        <f t="shared" si="14"/>
        <v/>
      </c>
      <c r="AG203" t="str">
        <f t="shared" si="15"/>
        <v/>
      </c>
    </row>
    <row r="204" spans="1:33" ht="21" customHeight="1" x14ac:dyDescent="0.25">
      <c r="A204" s="136"/>
      <c r="B204" s="137"/>
      <c r="C204" s="138"/>
      <c r="D204" s="139"/>
      <c r="E204" s="140"/>
      <c r="F204" s="141"/>
      <c r="G204" s="142"/>
      <c r="H204" s="143"/>
      <c r="I204" s="161" t="str">
        <f t="shared" si="16"/>
        <v/>
      </c>
      <c r="J204" s="139"/>
      <c r="K204" s="113"/>
      <c r="L204" s="113"/>
      <c r="M204" s="151"/>
      <c r="N204" s="151"/>
      <c r="O204" s="126" t="str">
        <f t="shared" si="17"/>
        <v/>
      </c>
      <c r="P204" s="113"/>
      <c r="Q204" s="124" t="str">
        <f t="shared" si="18"/>
        <v/>
      </c>
      <c r="R204" s="174"/>
      <c r="S204" s="175"/>
      <c r="T204" s="32"/>
      <c r="U204" s="38"/>
      <c r="V204" s="9"/>
      <c r="W204" s="9"/>
      <c r="Z204" s="103" t="str">
        <f t="shared" si="14"/>
        <v/>
      </c>
      <c r="AG204" t="str">
        <f t="shared" si="15"/>
        <v/>
      </c>
    </row>
    <row r="205" spans="1:33" ht="21" customHeight="1" x14ac:dyDescent="0.25">
      <c r="A205" s="136"/>
      <c r="B205" s="137"/>
      <c r="C205" s="138"/>
      <c r="D205" s="139"/>
      <c r="E205" s="140"/>
      <c r="F205" s="141"/>
      <c r="G205" s="142"/>
      <c r="H205" s="143"/>
      <c r="I205" s="161" t="str">
        <f t="shared" si="16"/>
        <v/>
      </c>
      <c r="J205" s="139"/>
      <c r="K205" s="113"/>
      <c r="L205" s="113"/>
      <c r="M205" s="151"/>
      <c r="N205" s="151"/>
      <c r="O205" s="126" t="str">
        <f t="shared" si="17"/>
        <v/>
      </c>
      <c r="P205" s="113"/>
      <c r="Q205" s="124" t="str">
        <f t="shared" si="18"/>
        <v/>
      </c>
      <c r="R205" s="172"/>
      <c r="S205" s="173"/>
      <c r="T205" s="32"/>
      <c r="U205" s="38"/>
      <c r="V205" s="9"/>
      <c r="W205" s="9"/>
      <c r="Z205" s="103" t="str">
        <f t="shared" si="14"/>
        <v/>
      </c>
      <c r="AG205" t="str">
        <f t="shared" si="15"/>
        <v/>
      </c>
    </row>
    <row r="206" spans="1:33" ht="21" customHeight="1" x14ac:dyDescent="0.25">
      <c r="A206" s="136"/>
      <c r="B206" s="137"/>
      <c r="C206" s="138"/>
      <c r="D206" s="139"/>
      <c r="E206" s="140"/>
      <c r="F206" s="141"/>
      <c r="G206" s="142"/>
      <c r="H206" s="143"/>
      <c r="I206" s="161" t="str">
        <f t="shared" si="16"/>
        <v/>
      </c>
      <c r="J206" s="139"/>
      <c r="K206" s="113"/>
      <c r="L206" s="113"/>
      <c r="M206" s="151"/>
      <c r="N206" s="151"/>
      <c r="O206" s="126" t="str">
        <f t="shared" si="17"/>
        <v/>
      </c>
      <c r="P206" s="113"/>
      <c r="Q206" s="124" t="str">
        <f t="shared" si="18"/>
        <v/>
      </c>
      <c r="R206" s="174"/>
      <c r="S206" s="175"/>
      <c r="T206" s="32"/>
      <c r="U206" s="38"/>
      <c r="V206" s="9"/>
      <c r="W206" s="9"/>
      <c r="Z206" s="103" t="str">
        <f t="shared" si="14"/>
        <v/>
      </c>
      <c r="AG206" t="str">
        <f t="shared" si="15"/>
        <v/>
      </c>
    </row>
    <row r="207" spans="1:33" ht="21" customHeight="1" x14ac:dyDescent="0.25">
      <c r="A207" s="136"/>
      <c r="B207" s="137"/>
      <c r="C207" s="138"/>
      <c r="D207" s="139"/>
      <c r="E207" s="140"/>
      <c r="F207" s="141"/>
      <c r="G207" s="142"/>
      <c r="H207" s="143"/>
      <c r="I207" s="161" t="str">
        <f t="shared" si="16"/>
        <v/>
      </c>
      <c r="J207" s="139"/>
      <c r="K207" s="113"/>
      <c r="L207" s="113"/>
      <c r="M207" s="151"/>
      <c r="N207" s="151"/>
      <c r="O207" s="126" t="str">
        <f t="shared" si="17"/>
        <v/>
      </c>
      <c r="P207" s="113"/>
      <c r="Q207" s="124" t="str">
        <f t="shared" si="18"/>
        <v/>
      </c>
      <c r="R207" s="174"/>
      <c r="S207" s="175"/>
      <c r="T207" s="32"/>
      <c r="U207" s="38"/>
      <c r="V207" s="9"/>
      <c r="W207" s="9"/>
      <c r="Z207" s="103" t="str">
        <f t="shared" si="14"/>
        <v/>
      </c>
      <c r="AG207" t="str">
        <f t="shared" si="15"/>
        <v/>
      </c>
    </row>
    <row r="208" spans="1:33" ht="21" customHeight="1" x14ac:dyDescent="0.25">
      <c r="A208" s="136"/>
      <c r="B208" s="137"/>
      <c r="C208" s="138"/>
      <c r="D208" s="139"/>
      <c r="E208" s="140"/>
      <c r="F208" s="141"/>
      <c r="G208" s="142"/>
      <c r="H208" s="143"/>
      <c r="I208" s="161" t="str">
        <f t="shared" si="16"/>
        <v/>
      </c>
      <c r="J208" s="139"/>
      <c r="K208" s="113"/>
      <c r="L208" s="113"/>
      <c r="M208" s="151"/>
      <c r="N208" s="151"/>
      <c r="O208" s="126" t="str">
        <f t="shared" si="17"/>
        <v/>
      </c>
      <c r="P208" s="113"/>
      <c r="Q208" s="124" t="str">
        <f t="shared" si="18"/>
        <v/>
      </c>
      <c r="R208" s="172"/>
      <c r="S208" s="173"/>
      <c r="T208" s="32"/>
      <c r="U208" s="38"/>
      <c r="V208" s="9"/>
      <c r="W208" s="9"/>
      <c r="Z208" s="103" t="str">
        <f t="shared" ref="Z208:Z271" si="19">IFERROR(VLOOKUP(F208,$X$16:$Y$92,2,FALSE),"")</f>
        <v/>
      </c>
      <c r="AG208" t="str">
        <f t="shared" ref="AG208:AG271" si="20">IFERROR(VLOOKUP(F208,$AD$16:$AF$100,2,FALSE),"")</f>
        <v/>
      </c>
    </row>
    <row r="209" spans="1:33" ht="21" customHeight="1" x14ac:dyDescent="0.25">
      <c r="A209" s="136"/>
      <c r="B209" s="137"/>
      <c r="C209" s="138"/>
      <c r="D209" s="139"/>
      <c r="E209" s="140"/>
      <c r="F209" s="141"/>
      <c r="G209" s="142"/>
      <c r="H209" s="143"/>
      <c r="I209" s="161" t="str">
        <f t="shared" ref="I209:I272" si="21">IF($C$1="AFP",IFERROR(VLOOKUP(H209,$AA$16:$AB$30,2,FALSE),""),IFERROR(VLOOKUP(H209,$AH$16:$AI$17,2,FALSE),""))</f>
        <v/>
      </c>
      <c r="J209" s="139"/>
      <c r="K209" s="113"/>
      <c r="L209" s="113"/>
      <c r="M209" s="151"/>
      <c r="N209" s="151"/>
      <c r="O209" s="126" t="str">
        <f t="shared" ref="O209:O272" si="22">IF(N209="","",ROUND((L209-M209-N209),2))</f>
        <v/>
      </c>
      <c r="P209" s="113"/>
      <c r="Q209" s="124" t="str">
        <f t="shared" ref="Q209:Q272" si="23">IF(O209="","",ROUND((O209-P209),2))</f>
        <v/>
      </c>
      <c r="R209" s="174"/>
      <c r="S209" s="175"/>
      <c r="T209" s="32"/>
      <c r="U209" s="38"/>
      <c r="V209" s="9"/>
      <c r="W209" s="9"/>
      <c r="Z209" s="103" t="str">
        <f t="shared" si="19"/>
        <v/>
      </c>
      <c r="AG209" t="str">
        <f t="shared" si="20"/>
        <v/>
      </c>
    </row>
    <row r="210" spans="1:33" ht="21" customHeight="1" x14ac:dyDescent="0.25">
      <c r="A210" s="136"/>
      <c r="B210" s="137"/>
      <c r="C210" s="138"/>
      <c r="D210" s="139"/>
      <c r="E210" s="140"/>
      <c r="F210" s="141"/>
      <c r="G210" s="142"/>
      <c r="H210" s="143"/>
      <c r="I210" s="161" t="str">
        <f t="shared" si="21"/>
        <v/>
      </c>
      <c r="J210" s="139"/>
      <c r="K210" s="113"/>
      <c r="L210" s="113"/>
      <c r="M210" s="151"/>
      <c r="N210" s="151"/>
      <c r="O210" s="126" t="str">
        <f t="shared" si="22"/>
        <v/>
      </c>
      <c r="P210" s="113"/>
      <c r="Q210" s="124" t="str">
        <f t="shared" si="23"/>
        <v/>
      </c>
      <c r="R210" s="174"/>
      <c r="S210" s="175"/>
      <c r="T210" s="32"/>
      <c r="U210" s="38"/>
      <c r="V210" s="9"/>
      <c r="W210" s="9"/>
      <c r="Z210" s="103" t="str">
        <f t="shared" si="19"/>
        <v/>
      </c>
      <c r="AG210" t="str">
        <f t="shared" si="20"/>
        <v/>
      </c>
    </row>
    <row r="211" spans="1:33" ht="21" customHeight="1" x14ac:dyDescent="0.25">
      <c r="A211" s="136"/>
      <c r="B211" s="137"/>
      <c r="C211" s="138"/>
      <c r="D211" s="139"/>
      <c r="E211" s="140"/>
      <c r="F211" s="141"/>
      <c r="G211" s="142"/>
      <c r="H211" s="143"/>
      <c r="I211" s="161" t="str">
        <f t="shared" si="21"/>
        <v/>
      </c>
      <c r="J211" s="139"/>
      <c r="K211" s="113"/>
      <c r="L211" s="113"/>
      <c r="M211" s="151"/>
      <c r="N211" s="151"/>
      <c r="O211" s="126" t="str">
        <f t="shared" si="22"/>
        <v/>
      </c>
      <c r="P211" s="113"/>
      <c r="Q211" s="124" t="str">
        <f t="shared" si="23"/>
        <v/>
      </c>
      <c r="R211" s="172"/>
      <c r="S211" s="173"/>
      <c r="T211" s="32"/>
      <c r="U211" s="38"/>
      <c r="V211" s="9"/>
      <c r="W211" s="9"/>
      <c r="Z211" s="103" t="str">
        <f t="shared" si="19"/>
        <v/>
      </c>
      <c r="AG211" t="str">
        <f t="shared" si="20"/>
        <v/>
      </c>
    </row>
    <row r="212" spans="1:33" ht="21" customHeight="1" x14ac:dyDescent="0.25">
      <c r="A212" s="136"/>
      <c r="B212" s="137"/>
      <c r="C212" s="138"/>
      <c r="D212" s="139"/>
      <c r="E212" s="140"/>
      <c r="F212" s="141"/>
      <c r="G212" s="142"/>
      <c r="H212" s="143"/>
      <c r="I212" s="161" t="str">
        <f t="shared" si="21"/>
        <v/>
      </c>
      <c r="J212" s="139"/>
      <c r="K212" s="113"/>
      <c r="L212" s="113"/>
      <c r="M212" s="151"/>
      <c r="N212" s="151"/>
      <c r="O212" s="126" t="str">
        <f t="shared" si="22"/>
        <v/>
      </c>
      <c r="P212" s="113"/>
      <c r="Q212" s="124" t="str">
        <f t="shared" si="23"/>
        <v/>
      </c>
      <c r="R212" s="174"/>
      <c r="S212" s="175"/>
      <c r="T212" s="32"/>
      <c r="U212" s="38"/>
      <c r="V212" s="9"/>
      <c r="W212" s="9"/>
      <c r="Z212" s="103" t="str">
        <f t="shared" si="19"/>
        <v/>
      </c>
      <c r="AG212" t="str">
        <f t="shared" si="20"/>
        <v/>
      </c>
    </row>
    <row r="213" spans="1:33" ht="21" customHeight="1" x14ac:dyDescent="0.25">
      <c r="A213" s="136"/>
      <c r="B213" s="137"/>
      <c r="C213" s="138"/>
      <c r="D213" s="139"/>
      <c r="E213" s="140"/>
      <c r="F213" s="141"/>
      <c r="G213" s="142"/>
      <c r="H213" s="143"/>
      <c r="I213" s="161" t="str">
        <f t="shared" si="21"/>
        <v/>
      </c>
      <c r="J213" s="139"/>
      <c r="K213" s="113"/>
      <c r="L213" s="113"/>
      <c r="M213" s="151"/>
      <c r="N213" s="151"/>
      <c r="O213" s="126" t="str">
        <f t="shared" si="22"/>
        <v/>
      </c>
      <c r="P213" s="113"/>
      <c r="Q213" s="124" t="str">
        <f t="shared" si="23"/>
        <v/>
      </c>
      <c r="R213" s="174"/>
      <c r="S213" s="175"/>
      <c r="T213" s="32"/>
      <c r="U213" s="38"/>
      <c r="V213" s="9"/>
      <c r="W213" s="9"/>
      <c r="Z213" s="103" t="str">
        <f t="shared" si="19"/>
        <v/>
      </c>
      <c r="AG213" t="str">
        <f t="shared" si="20"/>
        <v/>
      </c>
    </row>
    <row r="214" spans="1:33" ht="21" customHeight="1" x14ac:dyDescent="0.25">
      <c r="A214" s="136"/>
      <c r="B214" s="137"/>
      <c r="C214" s="138"/>
      <c r="D214" s="139"/>
      <c r="E214" s="140"/>
      <c r="F214" s="141"/>
      <c r="G214" s="142"/>
      <c r="H214" s="143"/>
      <c r="I214" s="161" t="str">
        <f t="shared" si="21"/>
        <v/>
      </c>
      <c r="J214" s="139"/>
      <c r="K214" s="113"/>
      <c r="L214" s="113"/>
      <c r="M214" s="151"/>
      <c r="N214" s="151"/>
      <c r="O214" s="126" t="str">
        <f t="shared" si="22"/>
        <v/>
      </c>
      <c r="P214" s="113"/>
      <c r="Q214" s="124" t="str">
        <f t="shared" si="23"/>
        <v/>
      </c>
      <c r="R214" s="172"/>
      <c r="S214" s="173"/>
      <c r="T214" s="32"/>
      <c r="U214" s="38"/>
      <c r="V214" s="9"/>
      <c r="W214" s="9"/>
      <c r="Z214" s="103" t="str">
        <f t="shared" si="19"/>
        <v/>
      </c>
      <c r="AG214" t="str">
        <f t="shared" si="20"/>
        <v/>
      </c>
    </row>
    <row r="215" spans="1:33" ht="21" customHeight="1" x14ac:dyDescent="0.25">
      <c r="A215" s="136"/>
      <c r="B215" s="137"/>
      <c r="C215" s="138"/>
      <c r="D215" s="139"/>
      <c r="E215" s="140"/>
      <c r="F215" s="141"/>
      <c r="G215" s="142"/>
      <c r="H215" s="143"/>
      <c r="I215" s="161" t="str">
        <f t="shared" si="21"/>
        <v/>
      </c>
      <c r="J215" s="139"/>
      <c r="K215" s="113"/>
      <c r="L215" s="113"/>
      <c r="M215" s="151"/>
      <c r="N215" s="151"/>
      <c r="O215" s="126" t="str">
        <f t="shared" si="22"/>
        <v/>
      </c>
      <c r="P215" s="113"/>
      <c r="Q215" s="124" t="str">
        <f t="shared" si="23"/>
        <v/>
      </c>
      <c r="R215" s="174"/>
      <c r="S215" s="175"/>
      <c r="T215" s="32"/>
      <c r="U215" s="38"/>
      <c r="V215" s="9"/>
      <c r="W215" s="9"/>
      <c r="Z215" s="103" t="str">
        <f t="shared" si="19"/>
        <v/>
      </c>
      <c r="AG215" t="str">
        <f t="shared" si="20"/>
        <v/>
      </c>
    </row>
    <row r="216" spans="1:33" ht="21" customHeight="1" x14ac:dyDescent="0.25">
      <c r="A216" s="136"/>
      <c r="B216" s="137"/>
      <c r="C216" s="138"/>
      <c r="D216" s="139"/>
      <c r="E216" s="140"/>
      <c r="F216" s="141"/>
      <c r="G216" s="142"/>
      <c r="H216" s="143"/>
      <c r="I216" s="161" t="str">
        <f t="shared" si="21"/>
        <v/>
      </c>
      <c r="J216" s="139"/>
      <c r="K216" s="113"/>
      <c r="L216" s="113"/>
      <c r="M216" s="151"/>
      <c r="N216" s="151"/>
      <c r="O216" s="126" t="str">
        <f t="shared" si="22"/>
        <v/>
      </c>
      <c r="P216" s="113"/>
      <c r="Q216" s="124" t="str">
        <f t="shared" si="23"/>
        <v/>
      </c>
      <c r="R216" s="174"/>
      <c r="S216" s="175"/>
      <c r="T216" s="32"/>
      <c r="U216" s="38"/>
      <c r="V216" s="9"/>
      <c r="W216" s="9"/>
      <c r="Z216" s="103" t="str">
        <f t="shared" si="19"/>
        <v/>
      </c>
      <c r="AG216" t="str">
        <f t="shared" si="20"/>
        <v/>
      </c>
    </row>
    <row r="217" spans="1:33" ht="21" customHeight="1" x14ac:dyDescent="0.25">
      <c r="A217" s="136"/>
      <c r="B217" s="137"/>
      <c r="C217" s="138"/>
      <c r="D217" s="139"/>
      <c r="E217" s="140"/>
      <c r="F217" s="141"/>
      <c r="G217" s="142"/>
      <c r="H217" s="143"/>
      <c r="I217" s="161" t="str">
        <f t="shared" si="21"/>
        <v/>
      </c>
      <c r="J217" s="139"/>
      <c r="K217" s="113"/>
      <c r="L217" s="113"/>
      <c r="M217" s="151"/>
      <c r="N217" s="151"/>
      <c r="O217" s="126" t="str">
        <f t="shared" si="22"/>
        <v/>
      </c>
      <c r="P217" s="113"/>
      <c r="Q217" s="124" t="str">
        <f t="shared" si="23"/>
        <v/>
      </c>
      <c r="R217" s="172"/>
      <c r="S217" s="173"/>
      <c r="T217" s="32"/>
      <c r="U217" s="38"/>
      <c r="V217" s="9"/>
      <c r="W217" s="9"/>
      <c r="Z217" s="103" t="str">
        <f t="shared" si="19"/>
        <v/>
      </c>
      <c r="AG217" t="str">
        <f t="shared" si="20"/>
        <v/>
      </c>
    </row>
    <row r="218" spans="1:33" ht="21" customHeight="1" x14ac:dyDescent="0.25">
      <c r="A218" s="136"/>
      <c r="B218" s="137"/>
      <c r="C218" s="138"/>
      <c r="D218" s="139"/>
      <c r="E218" s="140"/>
      <c r="F218" s="141"/>
      <c r="G218" s="142"/>
      <c r="H218" s="143"/>
      <c r="I218" s="161" t="str">
        <f t="shared" si="21"/>
        <v/>
      </c>
      <c r="J218" s="139"/>
      <c r="K218" s="113"/>
      <c r="L218" s="113"/>
      <c r="M218" s="151"/>
      <c r="N218" s="151"/>
      <c r="O218" s="126" t="str">
        <f t="shared" si="22"/>
        <v/>
      </c>
      <c r="P218" s="113"/>
      <c r="Q218" s="124" t="str">
        <f t="shared" si="23"/>
        <v/>
      </c>
      <c r="R218" s="174"/>
      <c r="S218" s="175"/>
      <c r="T218" s="32"/>
      <c r="U218" s="38"/>
      <c r="V218" s="9"/>
      <c r="W218" s="9"/>
      <c r="Z218" s="103" t="str">
        <f t="shared" si="19"/>
        <v/>
      </c>
      <c r="AG218" t="str">
        <f t="shared" si="20"/>
        <v/>
      </c>
    </row>
    <row r="219" spans="1:33" ht="21" customHeight="1" x14ac:dyDescent="0.25">
      <c r="A219" s="136"/>
      <c r="B219" s="137"/>
      <c r="C219" s="138"/>
      <c r="D219" s="139"/>
      <c r="E219" s="140"/>
      <c r="F219" s="141"/>
      <c r="G219" s="142"/>
      <c r="H219" s="143"/>
      <c r="I219" s="161" t="str">
        <f t="shared" si="21"/>
        <v/>
      </c>
      <c r="J219" s="139"/>
      <c r="K219" s="113"/>
      <c r="L219" s="113"/>
      <c r="M219" s="151"/>
      <c r="N219" s="151"/>
      <c r="O219" s="126" t="str">
        <f t="shared" si="22"/>
        <v/>
      </c>
      <c r="P219" s="113"/>
      <c r="Q219" s="124" t="str">
        <f t="shared" si="23"/>
        <v/>
      </c>
      <c r="R219" s="174"/>
      <c r="S219" s="175"/>
      <c r="T219" s="32"/>
      <c r="U219" s="38"/>
      <c r="V219" s="9"/>
      <c r="W219" s="9"/>
      <c r="Z219" s="103" t="str">
        <f t="shared" si="19"/>
        <v/>
      </c>
      <c r="AG219" t="str">
        <f t="shared" si="20"/>
        <v/>
      </c>
    </row>
    <row r="220" spans="1:33" ht="21" customHeight="1" x14ac:dyDescent="0.25">
      <c r="A220" s="136"/>
      <c r="B220" s="137"/>
      <c r="C220" s="138"/>
      <c r="D220" s="139"/>
      <c r="E220" s="140"/>
      <c r="F220" s="141"/>
      <c r="G220" s="142"/>
      <c r="H220" s="143"/>
      <c r="I220" s="161" t="str">
        <f t="shared" si="21"/>
        <v/>
      </c>
      <c r="J220" s="139"/>
      <c r="K220" s="113"/>
      <c r="L220" s="113"/>
      <c r="M220" s="151"/>
      <c r="N220" s="151"/>
      <c r="O220" s="126" t="str">
        <f t="shared" si="22"/>
        <v/>
      </c>
      <c r="P220" s="113"/>
      <c r="Q220" s="124" t="str">
        <f t="shared" si="23"/>
        <v/>
      </c>
      <c r="R220" s="172"/>
      <c r="S220" s="173"/>
      <c r="T220" s="32"/>
      <c r="U220" s="38"/>
      <c r="V220" s="9"/>
      <c r="W220" s="9"/>
      <c r="Z220" s="103" t="str">
        <f t="shared" si="19"/>
        <v/>
      </c>
      <c r="AG220" t="str">
        <f t="shared" si="20"/>
        <v/>
      </c>
    </row>
    <row r="221" spans="1:33" ht="21" customHeight="1" x14ac:dyDescent="0.25">
      <c r="A221" s="136"/>
      <c r="B221" s="137"/>
      <c r="C221" s="138"/>
      <c r="D221" s="139"/>
      <c r="E221" s="140"/>
      <c r="F221" s="141"/>
      <c r="G221" s="142"/>
      <c r="H221" s="143"/>
      <c r="I221" s="161" t="str">
        <f t="shared" si="21"/>
        <v/>
      </c>
      <c r="J221" s="139"/>
      <c r="K221" s="113"/>
      <c r="L221" s="113"/>
      <c r="M221" s="151"/>
      <c r="N221" s="151"/>
      <c r="O221" s="126" t="str">
        <f t="shared" si="22"/>
        <v/>
      </c>
      <c r="P221" s="113"/>
      <c r="Q221" s="124" t="str">
        <f t="shared" si="23"/>
        <v/>
      </c>
      <c r="R221" s="174"/>
      <c r="S221" s="175"/>
      <c r="T221" s="32"/>
      <c r="U221" s="38"/>
      <c r="V221" s="9"/>
      <c r="W221" s="9"/>
      <c r="Z221" s="103" t="str">
        <f t="shared" si="19"/>
        <v/>
      </c>
      <c r="AG221" t="str">
        <f t="shared" si="20"/>
        <v/>
      </c>
    </row>
    <row r="222" spans="1:33" ht="21" customHeight="1" x14ac:dyDescent="0.25">
      <c r="A222" s="136"/>
      <c r="B222" s="137"/>
      <c r="C222" s="138"/>
      <c r="D222" s="139"/>
      <c r="E222" s="140"/>
      <c r="F222" s="141"/>
      <c r="G222" s="142"/>
      <c r="H222" s="143"/>
      <c r="I222" s="161" t="str">
        <f t="shared" si="21"/>
        <v/>
      </c>
      <c r="J222" s="139"/>
      <c r="K222" s="113"/>
      <c r="L222" s="113"/>
      <c r="M222" s="151"/>
      <c r="N222" s="151"/>
      <c r="O222" s="126" t="str">
        <f t="shared" si="22"/>
        <v/>
      </c>
      <c r="P222" s="113"/>
      <c r="Q222" s="124" t="str">
        <f t="shared" si="23"/>
        <v/>
      </c>
      <c r="R222" s="174"/>
      <c r="S222" s="175"/>
      <c r="T222" s="32"/>
      <c r="U222" s="38"/>
      <c r="V222" s="9"/>
      <c r="W222" s="9"/>
      <c r="Z222" s="103" t="str">
        <f t="shared" si="19"/>
        <v/>
      </c>
      <c r="AG222" t="str">
        <f t="shared" si="20"/>
        <v/>
      </c>
    </row>
    <row r="223" spans="1:33" ht="21" customHeight="1" x14ac:dyDescent="0.25">
      <c r="A223" s="136"/>
      <c r="B223" s="137"/>
      <c r="C223" s="138"/>
      <c r="D223" s="139"/>
      <c r="E223" s="140"/>
      <c r="F223" s="141"/>
      <c r="G223" s="142"/>
      <c r="H223" s="143"/>
      <c r="I223" s="161" t="str">
        <f t="shared" si="21"/>
        <v/>
      </c>
      <c r="J223" s="139"/>
      <c r="K223" s="113"/>
      <c r="L223" s="113"/>
      <c r="M223" s="151"/>
      <c r="N223" s="151"/>
      <c r="O223" s="126" t="str">
        <f t="shared" si="22"/>
        <v/>
      </c>
      <c r="P223" s="113"/>
      <c r="Q223" s="124" t="str">
        <f t="shared" si="23"/>
        <v/>
      </c>
      <c r="R223" s="172"/>
      <c r="S223" s="173"/>
      <c r="T223" s="32"/>
      <c r="U223" s="38"/>
      <c r="V223" s="9"/>
      <c r="W223" s="9"/>
      <c r="Z223" s="103" t="str">
        <f t="shared" si="19"/>
        <v/>
      </c>
      <c r="AG223" t="str">
        <f t="shared" si="20"/>
        <v/>
      </c>
    </row>
    <row r="224" spans="1:33" ht="21" customHeight="1" x14ac:dyDescent="0.25">
      <c r="A224" s="136"/>
      <c r="B224" s="137"/>
      <c r="C224" s="138"/>
      <c r="D224" s="139"/>
      <c r="E224" s="140"/>
      <c r="F224" s="141"/>
      <c r="G224" s="142"/>
      <c r="H224" s="143"/>
      <c r="I224" s="161" t="str">
        <f t="shared" si="21"/>
        <v/>
      </c>
      <c r="J224" s="139"/>
      <c r="K224" s="113"/>
      <c r="L224" s="113"/>
      <c r="M224" s="151"/>
      <c r="N224" s="151"/>
      <c r="O224" s="126" t="str">
        <f t="shared" si="22"/>
        <v/>
      </c>
      <c r="P224" s="113"/>
      <c r="Q224" s="124" t="str">
        <f t="shared" si="23"/>
        <v/>
      </c>
      <c r="R224" s="174"/>
      <c r="S224" s="175"/>
      <c r="T224" s="32"/>
      <c r="U224" s="38"/>
      <c r="V224" s="9"/>
      <c r="W224" s="9"/>
      <c r="Z224" s="103" t="str">
        <f t="shared" si="19"/>
        <v/>
      </c>
      <c r="AG224" t="str">
        <f t="shared" si="20"/>
        <v/>
      </c>
    </row>
    <row r="225" spans="1:33" ht="21" customHeight="1" x14ac:dyDescent="0.25">
      <c r="A225" s="136"/>
      <c r="B225" s="137"/>
      <c r="C225" s="138"/>
      <c r="D225" s="139"/>
      <c r="E225" s="140"/>
      <c r="F225" s="141"/>
      <c r="G225" s="142"/>
      <c r="H225" s="143"/>
      <c r="I225" s="161" t="str">
        <f t="shared" si="21"/>
        <v/>
      </c>
      <c r="J225" s="139"/>
      <c r="K225" s="113"/>
      <c r="L225" s="113"/>
      <c r="M225" s="151"/>
      <c r="N225" s="151"/>
      <c r="O225" s="126" t="str">
        <f t="shared" si="22"/>
        <v/>
      </c>
      <c r="P225" s="113"/>
      <c r="Q225" s="124" t="str">
        <f t="shared" si="23"/>
        <v/>
      </c>
      <c r="R225" s="174"/>
      <c r="S225" s="175"/>
      <c r="T225" s="32"/>
      <c r="U225" s="38"/>
      <c r="V225" s="9"/>
      <c r="W225" s="9"/>
      <c r="Z225" s="103" t="str">
        <f t="shared" si="19"/>
        <v/>
      </c>
      <c r="AG225" t="str">
        <f t="shared" si="20"/>
        <v/>
      </c>
    </row>
    <row r="226" spans="1:33" ht="21" customHeight="1" x14ac:dyDescent="0.25">
      <c r="A226" s="136"/>
      <c r="B226" s="137"/>
      <c r="C226" s="138"/>
      <c r="D226" s="139"/>
      <c r="E226" s="140"/>
      <c r="F226" s="141"/>
      <c r="G226" s="142"/>
      <c r="H226" s="143"/>
      <c r="I226" s="161" t="str">
        <f t="shared" si="21"/>
        <v/>
      </c>
      <c r="J226" s="139"/>
      <c r="K226" s="113"/>
      <c r="L226" s="113"/>
      <c r="M226" s="151"/>
      <c r="N226" s="151"/>
      <c r="O226" s="126" t="str">
        <f t="shared" si="22"/>
        <v/>
      </c>
      <c r="P226" s="113"/>
      <c r="Q226" s="124" t="str">
        <f t="shared" si="23"/>
        <v/>
      </c>
      <c r="R226" s="172"/>
      <c r="S226" s="173"/>
      <c r="T226" s="32"/>
      <c r="U226" s="38"/>
      <c r="V226" s="9"/>
      <c r="W226" s="9"/>
      <c r="Z226" s="103" t="str">
        <f t="shared" si="19"/>
        <v/>
      </c>
      <c r="AG226" t="str">
        <f t="shared" si="20"/>
        <v/>
      </c>
    </row>
    <row r="227" spans="1:33" ht="21" customHeight="1" x14ac:dyDescent="0.25">
      <c r="A227" s="136"/>
      <c r="B227" s="137"/>
      <c r="C227" s="138"/>
      <c r="D227" s="139"/>
      <c r="E227" s="140"/>
      <c r="F227" s="141"/>
      <c r="G227" s="142"/>
      <c r="H227" s="143"/>
      <c r="I227" s="161" t="str">
        <f t="shared" si="21"/>
        <v/>
      </c>
      <c r="J227" s="139"/>
      <c r="K227" s="113"/>
      <c r="L227" s="113"/>
      <c r="M227" s="151"/>
      <c r="N227" s="151"/>
      <c r="O227" s="126" t="str">
        <f t="shared" si="22"/>
        <v/>
      </c>
      <c r="P227" s="113"/>
      <c r="Q227" s="124" t="str">
        <f t="shared" si="23"/>
        <v/>
      </c>
      <c r="R227" s="174"/>
      <c r="S227" s="175"/>
      <c r="T227" s="32"/>
      <c r="U227" s="38"/>
      <c r="V227" s="9"/>
      <c r="W227" s="9"/>
      <c r="Z227" s="103" t="str">
        <f t="shared" si="19"/>
        <v/>
      </c>
      <c r="AG227" t="str">
        <f t="shared" si="20"/>
        <v/>
      </c>
    </row>
    <row r="228" spans="1:33" ht="21" customHeight="1" x14ac:dyDescent="0.25">
      <c r="A228" s="136"/>
      <c r="B228" s="137"/>
      <c r="C228" s="138"/>
      <c r="D228" s="139"/>
      <c r="E228" s="140"/>
      <c r="F228" s="141"/>
      <c r="G228" s="142"/>
      <c r="H228" s="143"/>
      <c r="I228" s="161" t="str">
        <f t="shared" si="21"/>
        <v/>
      </c>
      <c r="J228" s="139"/>
      <c r="K228" s="113"/>
      <c r="L228" s="113"/>
      <c r="M228" s="151"/>
      <c r="N228" s="151"/>
      <c r="O228" s="126" t="str">
        <f t="shared" si="22"/>
        <v/>
      </c>
      <c r="P228" s="113"/>
      <c r="Q228" s="124" t="str">
        <f t="shared" si="23"/>
        <v/>
      </c>
      <c r="R228" s="174"/>
      <c r="S228" s="175"/>
      <c r="T228" s="32"/>
      <c r="U228" s="38"/>
      <c r="V228" s="9"/>
      <c r="W228" s="9"/>
      <c r="Z228" s="103" t="str">
        <f t="shared" si="19"/>
        <v/>
      </c>
      <c r="AG228" t="str">
        <f t="shared" si="20"/>
        <v/>
      </c>
    </row>
    <row r="229" spans="1:33" ht="21" customHeight="1" x14ac:dyDescent="0.25">
      <c r="A229" s="136"/>
      <c r="B229" s="137"/>
      <c r="C229" s="138"/>
      <c r="D229" s="139"/>
      <c r="E229" s="140"/>
      <c r="F229" s="141"/>
      <c r="G229" s="142"/>
      <c r="H229" s="143"/>
      <c r="I229" s="161" t="str">
        <f t="shared" si="21"/>
        <v/>
      </c>
      <c r="J229" s="139"/>
      <c r="K229" s="113"/>
      <c r="L229" s="113"/>
      <c r="M229" s="151"/>
      <c r="N229" s="151"/>
      <c r="O229" s="126" t="str">
        <f t="shared" si="22"/>
        <v/>
      </c>
      <c r="P229" s="113"/>
      <c r="Q229" s="124" t="str">
        <f t="shared" si="23"/>
        <v/>
      </c>
      <c r="R229" s="172"/>
      <c r="S229" s="173"/>
      <c r="T229" s="32"/>
      <c r="U229" s="38"/>
      <c r="V229" s="9"/>
      <c r="W229" s="9"/>
      <c r="Z229" s="103" t="str">
        <f t="shared" si="19"/>
        <v/>
      </c>
      <c r="AG229" t="str">
        <f t="shared" si="20"/>
        <v/>
      </c>
    </row>
    <row r="230" spans="1:33" ht="21" customHeight="1" x14ac:dyDescent="0.25">
      <c r="A230" s="136"/>
      <c r="B230" s="137"/>
      <c r="C230" s="138"/>
      <c r="D230" s="139"/>
      <c r="E230" s="140"/>
      <c r="F230" s="141"/>
      <c r="G230" s="142"/>
      <c r="H230" s="143"/>
      <c r="I230" s="161" t="str">
        <f t="shared" si="21"/>
        <v/>
      </c>
      <c r="J230" s="139"/>
      <c r="K230" s="113"/>
      <c r="L230" s="113"/>
      <c r="M230" s="151"/>
      <c r="N230" s="151"/>
      <c r="O230" s="126" t="str">
        <f t="shared" si="22"/>
        <v/>
      </c>
      <c r="P230" s="113"/>
      <c r="Q230" s="124" t="str">
        <f t="shared" si="23"/>
        <v/>
      </c>
      <c r="R230" s="174"/>
      <c r="S230" s="175"/>
      <c r="T230" s="32"/>
      <c r="U230" s="38"/>
      <c r="V230" s="9"/>
      <c r="W230" s="9"/>
      <c r="Z230" s="103" t="str">
        <f t="shared" si="19"/>
        <v/>
      </c>
      <c r="AG230" t="str">
        <f t="shared" si="20"/>
        <v/>
      </c>
    </row>
    <row r="231" spans="1:33" ht="21" customHeight="1" x14ac:dyDescent="0.25">
      <c r="A231" s="136"/>
      <c r="B231" s="137"/>
      <c r="C231" s="138"/>
      <c r="D231" s="139"/>
      <c r="E231" s="140"/>
      <c r="F231" s="141"/>
      <c r="G231" s="142"/>
      <c r="H231" s="143"/>
      <c r="I231" s="161" t="str">
        <f t="shared" si="21"/>
        <v/>
      </c>
      <c r="J231" s="139"/>
      <c r="K231" s="113"/>
      <c r="L231" s="113"/>
      <c r="M231" s="151"/>
      <c r="N231" s="151"/>
      <c r="O231" s="126" t="str">
        <f t="shared" si="22"/>
        <v/>
      </c>
      <c r="P231" s="113"/>
      <c r="Q231" s="124" t="str">
        <f t="shared" si="23"/>
        <v/>
      </c>
      <c r="R231" s="174"/>
      <c r="S231" s="175"/>
      <c r="T231" s="32"/>
      <c r="U231" s="38"/>
      <c r="V231" s="9"/>
      <c r="W231" s="9"/>
      <c r="Z231" s="103" t="str">
        <f t="shared" si="19"/>
        <v/>
      </c>
      <c r="AG231" t="str">
        <f t="shared" si="20"/>
        <v/>
      </c>
    </row>
    <row r="232" spans="1:33" ht="21" customHeight="1" x14ac:dyDescent="0.25">
      <c r="A232" s="136"/>
      <c r="B232" s="137"/>
      <c r="C232" s="138"/>
      <c r="D232" s="139"/>
      <c r="E232" s="140"/>
      <c r="F232" s="141"/>
      <c r="G232" s="142"/>
      <c r="H232" s="143"/>
      <c r="I232" s="161" t="str">
        <f t="shared" si="21"/>
        <v/>
      </c>
      <c r="J232" s="139"/>
      <c r="K232" s="113"/>
      <c r="L232" s="113"/>
      <c r="M232" s="151"/>
      <c r="N232" s="151"/>
      <c r="O232" s="126" t="str">
        <f t="shared" si="22"/>
        <v/>
      </c>
      <c r="P232" s="113"/>
      <c r="Q232" s="124" t="str">
        <f t="shared" si="23"/>
        <v/>
      </c>
      <c r="R232" s="172"/>
      <c r="S232" s="173"/>
      <c r="T232" s="32"/>
      <c r="U232" s="38"/>
      <c r="V232" s="9"/>
      <c r="W232" s="9"/>
      <c r="Z232" s="103" t="str">
        <f t="shared" si="19"/>
        <v/>
      </c>
      <c r="AG232" t="str">
        <f t="shared" si="20"/>
        <v/>
      </c>
    </row>
    <row r="233" spans="1:33" ht="21" customHeight="1" x14ac:dyDescent="0.25">
      <c r="A233" s="136"/>
      <c r="B233" s="137"/>
      <c r="C233" s="138"/>
      <c r="D233" s="139"/>
      <c r="E233" s="140"/>
      <c r="F233" s="141"/>
      <c r="G233" s="142"/>
      <c r="H233" s="143"/>
      <c r="I233" s="161" t="str">
        <f t="shared" si="21"/>
        <v/>
      </c>
      <c r="J233" s="139"/>
      <c r="K233" s="113"/>
      <c r="L233" s="113"/>
      <c r="M233" s="151"/>
      <c r="N233" s="151"/>
      <c r="O233" s="126" t="str">
        <f t="shared" si="22"/>
        <v/>
      </c>
      <c r="P233" s="113"/>
      <c r="Q233" s="124" t="str">
        <f t="shared" si="23"/>
        <v/>
      </c>
      <c r="R233" s="174"/>
      <c r="S233" s="175"/>
      <c r="T233" s="32"/>
      <c r="U233" s="38"/>
      <c r="V233" s="9"/>
      <c r="W233" s="9"/>
      <c r="Z233" s="103" t="str">
        <f t="shared" si="19"/>
        <v/>
      </c>
      <c r="AG233" t="str">
        <f t="shared" si="20"/>
        <v/>
      </c>
    </row>
    <row r="234" spans="1:33" ht="21" customHeight="1" x14ac:dyDescent="0.25">
      <c r="A234" s="136"/>
      <c r="B234" s="137"/>
      <c r="C234" s="138"/>
      <c r="D234" s="139"/>
      <c r="E234" s="140"/>
      <c r="F234" s="141"/>
      <c r="G234" s="142"/>
      <c r="H234" s="143"/>
      <c r="I234" s="161" t="str">
        <f t="shared" si="21"/>
        <v/>
      </c>
      <c r="J234" s="139"/>
      <c r="K234" s="113"/>
      <c r="L234" s="113"/>
      <c r="M234" s="151"/>
      <c r="N234" s="151"/>
      <c r="O234" s="126" t="str">
        <f t="shared" si="22"/>
        <v/>
      </c>
      <c r="P234" s="113"/>
      <c r="Q234" s="124" t="str">
        <f t="shared" si="23"/>
        <v/>
      </c>
      <c r="R234" s="174"/>
      <c r="S234" s="175"/>
      <c r="T234" s="32"/>
      <c r="U234" s="38"/>
      <c r="V234" s="9"/>
      <c r="W234" s="9"/>
      <c r="Z234" s="103" t="str">
        <f t="shared" si="19"/>
        <v/>
      </c>
      <c r="AG234" t="str">
        <f t="shared" si="20"/>
        <v/>
      </c>
    </row>
    <row r="235" spans="1:33" ht="21" customHeight="1" x14ac:dyDescent="0.25">
      <c r="A235" s="136"/>
      <c r="B235" s="137"/>
      <c r="C235" s="138"/>
      <c r="D235" s="139"/>
      <c r="E235" s="140"/>
      <c r="F235" s="141"/>
      <c r="G235" s="142"/>
      <c r="H235" s="143"/>
      <c r="I235" s="161" t="str">
        <f t="shared" si="21"/>
        <v/>
      </c>
      <c r="J235" s="139"/>
      <c r="K235" s="113"/>
      <c r="L235" s="113"/>
      <c r="M235" s="151"/>
      <c r="N235" s="151"/>
      <c r="O235" s="126" t="str">
        <f t="shared" si="22"/>
        <v/>
      </c>
      <c r="P235" s="113"/>
      <c r="Q235" s="124" t="str">
        <f t="shared" si="23"/>
        <v/>
      </c>
      <c r="R235" s="172"/>
      <c r="S235" s="173"/>
      <c r="T235" s="32"/>
      <c r="U235" s="38"/>
      <c r="V235" s="9"/>
      <c r="W235" s="9"/>
      <c r="Z235" s="103" t="str">
        <f t="shared" si="19"/>
        <v/>
      </c>
      <c r="AG235" t="str">
        <f t="shared" si="20"/>
        <v/>
      </c>
    </row>
    <row r="236" spans="1:33" ht="21" customHeight="1" x14ac:dyDescent="0.25">
      <c r="A236" s="136"/>
      <c r="B236" s="137"/>
      <c r="C236" s="138"/>
      <c r="D236" s="139"/>
      <c r="E236" s="140"/>
      <c r="F236" s="141"/>
      <c r="G236" s="142"/>
      <c r="H236" s="143"/>
      <c r="I236" s="161" t="str">
        <f t="shared" si="21"/>
        <v/>
      </c>
      <c r="J236" s="139"/>
      <c r="K236" s="113"/>
      <c r="L236" s="113"/>
      <c r="M236" s="151"/>
      <c r="N236" s="151"/>
      <c r="O236" s="126" t="str">
        <f t="shared" si="22"/>
        <v/>
      </c>
      <c r="P236" s="113"/>
      <c r="Q236" s="124" t="str">
        <f t="shared" si="23"/>
        <v/>
      </c>
      <c r="R236" s="174"/>
      <c r="S236" s="175"/>
      <c r="T236" s="32"/>
      <c r="U236" s="38"/>
      <c r="V236" s="9"/>
      <c r="W236" s="9"/>
      <c r="Z236" s="103" t="str">
        <f t="shared" si="19"/>
        <v/>
      </c>
      <c r="AG236" t="str">
        <f t="shared" si="20"/>
        <v/>
      </c>
    </row>
    <row r="237" spans="1:33" ht="21" customHeight="1" x14ac:dyDescent="0.25">
      <c r="A237" s="136"/>
      <c r="B237" s="137"/>
      <c r="C237" s="138"/>
      <c r="D237" s="139"/>
      <c r="E237" s="140"/>
      <c r="F237" s="141"/>
      <c r="G237" s="142"/>
      <c r="H237" s="143"/>
      <c r="I237" s="161" t="str">
        <f t="shared" si="21"/>
        <v/>
      </c>
      <c r="J237" s="139"/>
      <c r="K237" s="113"/>
      <c r="L237" s="113"/>
      <c r="M237" s="151"/>
      <c r="N237" s="151"/>
      <c r="O237" s="126" t="str">
        <f t="shared" si="22"/>
        <v/>
      </c>
      <c r="P237" s="113"/>
      <c r="Q237" s="124" t="str">
        <f t="shared" si="23"/>
        <v/>
      </c>
      <c r="R237" s="174"/>
      <c r="S237" s="175"/>
      <c r="T237" s="32"/>
      <c r="U237" s="38"/>
      <c r="V237" s="9"/>
      <c r="W237" s="9"/>
      <c r="Z237" s="103" t="str">
        <f t="shared" si="19"/>
        <v/>
      </c>
      <c r="AG237" t="str">
        <f t="shared" si="20"/>
        <v/>
      </c>
    </row>
    <row r="238" spans="1:33" ht="21" customHeight="1" x14ac:dyDescent="0.25">
      <c r="A238" s="136"/>
      <c r="B238" s="137"/>
      <c r="C238" s="138"/>
      <c r="D238" s="139"/>
      <c r="E238" s="140"/>
      <c r="F238" s="141"/>
      <c r="G238" s="142"/>
      <c r="H238" s="143"/>
      <c r="I238" s="161" t="str">
        <f t="shared" si="21"/>
        <v/>
      </c>
      <c r="J238" s="139"/>
      <c r="K238" s="113"/>
      <c r="L238" s="113"/>
      <c r="M238" s="151"/>
      <c r="N238" s="151"/>
      <c r="O238" s="126" t="str">
        <f t="shared" si="22"/>
        <v/>
      </c>
      <c r="P238" s="113"/>
      <c r="Q238" s="124" t="str">
        <f t="shared" si="23"/>
        <v/>
      </c>
      <c r="R238" s="172"/>
      <c r="S238" s="173"/>
      <c r="T238" s="32"/>
      <c r="U238" s="38"/>
      <c r="V238" s="9"/>
      <c r="W238" s="9"/>
      <c r="Z238" s="103" t="str">
        <f t="shared" si="19"/>
        <v/>
      </c>
      <c r="AG238" t="str">
        <f t="shared" si="20"/>
        <v/>
      </c>
    </row>
    <row r="239" spans="1:33" ht="21" customHeight="1" x14ac:dyDescent="0.25">
      <c r="A239" s="136"/>
      <c r="B239" s="137"/>
      <c r="C239" s="138"/>
      <c r="D239" s="139"/>
      <c r="E239" s="140"/>
      <c r="F239" s="141"/>
      <c r="G239" s="142"/>
      <c r="H239" s="143"/>
      <c r="I239" s="161" t="str">
        <f t="shared" si="21"/>
        <v/>
      </c>
      <c r="J239" s="139"/>
      <c r="K239" s="113"/>
      <c r="L239" s="113"/>
      <c r="M239" s="151"/>
      <c r="N239" s="151"/>
      <c r="O239" s="126" t="str">
        <f t="shared" si="22"/>
        <v/>
      </c>
      <c r="P239" s="113"/>
      <c r="Q239" s="124" t="str">
        <f t="shared" si="23"/>
        <v/>
      </c>
      <c r="R239" s="174"/>
      <c r="S239" s="175"/>
      <c r="T239" s="32"/>
      <c r="U239" s="38"/>
      <c r="V239" s="9"/>
      <c r="W239" s="9"/>
      <c r="Z239" s="103" t="str">
        <f t="shared" si="19"/>
        <v/>
      </c>
      <c r="AG239" t="str">
        <f t="shared" si="20"/>
        <v/>
      </c>
    </row>
    <row r="240" spans="1:33" ht="21" customHeight="1" x14ac:dyDescent="0.25">
      <c r="A240" s="136"/>
      <c r="B240" s="137"/>
      <c r="C240" s="138"/>
      <c r="D240" s="139"/>
      <c r="E240" s="140"/>
      <c r="F240" s="141"/>
      <c r="G240" s="142"/>
      <c r="H240" s="143"/>
      <c r="I240" s="161" t="str">
        <f t="shared" si="21"/>
        <v/>
      </c>
      <c r="J240" s="139"/>
      <c r="K240" s="113"/>
      <c r="L240" s="113"/>
      <c r="M240" s="151"/>
      <c r="N240" s="151"/>
      <c r="O240" s="126" t="str">
        <f t="shared" si="22"/>
        <v/>
      </c>
      <c r="P240" s="113"/>
      <c r="Q240" s="124" t="str">
        <f t="shared" si="23"/>
        <v/>
      </c>
      <c r="R240" s="174"/>
      <c r="S240" s="175"/>
      <c r="T240" s="32"/>
      <c r="U240" s="38"/>
      <c r="V240" s="9"/>
      <c r="W240" s="9"/>
      <c r="Z240" s="103" t="str">
        <f t="shared" si="19"/>
        <v/>
      </c>
      <c r="AG240" t="str">
        <f t="shared" si="20"/>
        <v/>
      </c>
    </row>
    <row r="241" spans="1:33" ht="21" customHeight="1" x14ac:dyDescent="0.25">
      <c r="A241" s="136"/>
      <c r="B241" s="137"/>
      <c r="C241" s="138"/>
      <c r="D241" s="139"/>
      <c r="E241" s="140"/>
      <c r="F241" s="141"/>
      <c r="G241" s="142"/>
      <c r="H241" s="143"/>
      <c r="I241" s="161" t="str">
        <f t="shared" si="21"/>
        <v/>
      </c>
      <c r="J241" s="139"/>
      <c r="K241" s="113"/>
      <c r="L241" s="113"/>
      <c r="M241" s="151"/>
      <c r="N241" s="151"/>
      <c r="O241" s="126" t="str">
        <f t="shared" si="22"/>
        <v/>
      </c>
      <c r="P241" s="113"/>
      <c r="Q241" s="124" t="str">
        <f t="shared" si="23"/>
        <v/>
      </c>
      <c r="R241" s="172"/>
      <c r="S241" s="173"/>
      <c r="T241" s="32"/>
      <c r="U241" s="38"/>
      <c r="V241" s="9"/>
      <c r="W241" s="9"/>
      <c r="Z241" s="103" t="str">
        <f t="shared" si="19"/>
        <v/>
      </c>
      <c r="AG241" t="str">
        <f t="shared" si="20"/>
        <v/>
      </c>
    </row>
    <row r="242" spans="1:33" ht="21" customHeight="1" x14ac:dyDescent="0.25">
      <c r="A242" s="136"/>
      <c r="B242" s="137"/>
      <c r="C242" s="138"/>
      <c r="D242" s="139"/>
      <c r="E242" s="140"/>
      <c r="F242" s="141"/>
      <c r="G242" s="142"/>
      <c r="H242" s="143"/>
      <c r="I242" s="161" t="str">
        <f t="shared" si="21"/>
        <v/>
      </c>
      <c r="J242" s="139"/>
      <c r="K242" s="113"/>
      <c r="L242" s="113"/>
      <c r="M242" s="151"/>
      <c r="N242" s="151"/>
      <c r="O242" s="126" t="str">
        <f t="shared" si="22"/>
        <v/>
      </c>
      <c r="P242" s="113"/>
      <c r="Q242" s="124" t="str">
        <f t="shared" si="23"/>
        <v/>
      </c>
      <c r="R242" s="174"/>
      <c r="S242" s="175"/>
      <c r="T242" s="32"/>
      <c r="U242" s="38"/>
      <c r="V242" s="9"/>
      <c r="W242" s="9"/>
      <c r="Z242" s="103" t="str">
        <f t="shared" si="19"/>
        <v/>
      </c>
      <c r="AG242" t="str">
        <f t="shared" si="20"/>
        <v/>
      </c>
    </row>
    <row r="243" spans="1:33" ht="21" customHeight="1" x14ac:dyDescent="0.25">
      <c r="A243" s="136"/>
      <c r="B243" s="137"/>
      <c r="C243" s="138"/>
      <c r="D243" s="139"/>
      <c r="E243" s="140"/>
      <c r="F243" s="141"/>
      <c r="G243" s="142"/>
      <c r="H243" s="143"/>
      <c r="I243" s="161" t="str">
        <f t="shared" si="21"/>
        <v/>
      </c>
      <c r="J243" s="139"/>
      <c r="K243" s="113"/>
      <c r="L243" s="113"/>
      <c r="M243" s="151"/>
      <c r="N243" s="151"/>
      <c r="O243" s="126" t="str">
        <f t="shared" si="22"/>
        <v/>
      </c>
      <c r="P243" s="113"/>
      <c r="Q243" s="124" t="str">
        <f t="shared" si="23"/>
        <v/>
      </c>
      <c r="R243" s="174"/>
      <c r="S243" s="175"/>
      <c r="T243" s="32"/>
      <c r="U243" s="38"/>
      <c r="V243" s="9"/>
      <c r="W243" s="9"/>
      <c r="Z243" s="103" t="str">
        <f t="shared" si="19"/>
        <v/>
      </c>
      <c r="AG243" t="str">
        <f t="shared" si="20"/>
        <v/>
      </c>
    </row>
    <row r="244" spans="1:33" ht="21" customHeight="1" x14ac:dyDescent="0.25">
      <c r="A244" s="136"/>
      <c r="B244" s="137"/>
      <c r="C244" s="138"/>
      <c r="D244" s="139"/>
      <c r="E244" s="140"/>
      <c r="F244" s="141"/>
      <c r="G244" s="142"/>
      <c r="H244" s="143"/>
      <c r="I244" s="161" t="str">
        <f t="shared" si="21"/>
        <v/>
      </c>
      <c r="J244" s="139"/>
      <c r="K244" s="113"/>
      <c r="L244" s="113"/>
      <c r="M244" s="151"/>
      <c r="N244" s="151"/>
      <c r="O244" s="126" t="str">
        <f t="shared" si="22"/>
        <v/>
      </c>
      <c r="P244" s="113"/>
      <c r="Q244" s="124" t="str">
        <f t="shared" si="23"/>
        <v/>
      </c>
      <c r="R244" s="172"/>
      <c r="S244" s="173"/>
      <c r="T244" s="32"/>
      <c r="U244" s="38"/>
      <c r="V244" s="9"/>
      <c r="W244" s="9"/>
      <c r="Z244" s="103" t="str">
        <f t="shared" si="19"/>
        <v/>
      </c>
      <c r="AG244" t="str">
        <f t="shared" si="20"/>
        <v/>
      </c>
    </row>
    <row r="245" spans="1:33" ht="21" customHeight="1" x14ac:dyDescent="0.25">
      <c r="A245" s="136"/>
      <c r="B245" s="137"/>
      <c r="C245" s="138"/>
      <c r="D245" s="139"/>
      <c r="E245" s="140"/>
      <c r="F245" s="141"/>
      <c r="G245" s="142"/>
      <c r="H245" s="143"/>
      <c r="I245" s="161" t="str">
        <f t="shared" si="21"/>
        <v/>
      </c>
      <c r="J245" s="139"/>
      <c r="K245" s="113"/>
      <c r="L245" s="113"/>
      <c r="M245" s="151"/>
      <c r="N245" s="151"/>
      <c r="O245" s="126" t="str">
        <f t="shared" si="22"/>
        <v/>
      </c>
      <c r="P245" s="113"/>
      <c r="Q245" s="124" t="str">
        <f t="shared" si="23"/>
        <v/>
      </c>
      <c r="R245" s="174"/>
      <c r="S245" s="175"/>
      <c r="T245" s="32"/>
      <c r="U245" s="38"/>
      <c r="V245" s="9"/>
      <c r="W245" s="9"/>
      <c r="Z245" s="103" t="str">
        <f t="shared" si="19"/>
        <v/>
      </c>
      <c r="AG245" t="str">
        <f t="shared" si="20"/>
        <v/>
      </c>
    </row>
    <row r="246" spans="1:33" ht="21" customHeight="1" x14ac:dyDescent="0.25">
      <c r="A246" s="136"/>
      <c r="B246" s="137"/>
      <c r="C246" s="138"/>
      <c r="D246" s="139"/>
      <c r="E246" s="140"/>
      <c r="F246" s="141"/>
      <c r="G246" s="142"/>
      <c r="H246" s="143"/>
      <c r="I246" s="161" t="str">
        <f t="shared" si="21"/>
        <v/>
      </c>
      <c r="J246" s="139"/>
      <c r="K246" s="113"/>
      <c r="L246" s="113"/>
      <c r="M246" s="151"/>
      <c r="N246" s="151"/>
      <c r="O246" s="126" t="str">
        <f t="shared" si="22"/>
        <v/>
      </c>
      <c r="P246" s="113"/>
      <c r="Q246" s="124" t="str">
        <f t="shared" si="23"/>
        <v/>
      </c>
      <c r="R246" s="174"/>
      <c r="S246" s="175"/>
      <c r="T246" s="32"/>
      <c r="U246" s="38"/>
      <c r="V246" s="9"/>
      <c r="W246" s="9"/>
      <c r="Z246" s="103" t="str">
        <f t="shared" si="19"/>
        <v/>
      </c>
      <c r="AG246" t="str">
        <f t="shared" si="20"/>
        <v/>
      </c>
    </row>
    <row r="247" spans="1:33" ht="21" customHeight="1" x14ac:dyDescent="0.25">
      <c r="A247" s="136"/>
      <c r="B247" s="137"/>
      <c r="C247" s="138"/>
      <c r="D247" s="139"/>
      <c r="E247" s="140"/>
      <c r="F247" s="141"/>
      <c r="G247" s="142"/>
      <c r="H247" s="143"/>
      <c r="I247" s="161" t="str">
        <f t="shared" si="21"/>
        <v/>
      </c>
      <c r="J247" s="139"/>
      <c r="K247" s="113"/>
      <c r="L247" s="113"/>
      <c r="M247" s="151"/>
      <c r="N247" s="151"/>
      <c r="O247" s="126" t="str">
        <f t="shared" si="22"/>
        <v/>
      </c>
      <c r="P247" s="113"/>
      <c r="Q247" s="124" t="str">
        <f t="shared" si="23"/>
        <v/>
      </c>
      <c r="R247" s="172"/>
      <c r="S247" s="173"/>
      <c r="T247" s="32"/>
      <c r="U247" s="38"/>
      <c r="V247" s="9"/>
      <c r="W247" s="9"/>
      <c r="Z247" s="103" t="str">
        <f t="shared" si="19"/>
        <v/>
      </c>
      <c r="AG247" t="str">
        <f t="shared" si="20"/>
        <v/>
      </c>
    </row>
    <row r="248" spans="1:33" ht="21" customHeight="1" x14ac:dyDescent="0.25">
      <c r="A248" s="136"/>
      <c r="B248" s="137"/>
      <c r="C248" s="138"/>
      <c r="D248" s="139"/>
      <c r="E248" s="140"/>
      <c r="F248" s="141"/>
      <c r="G248" s="142"/>
      <c r="H248" s="143"/>
      <c r="I248" s="161" t="str">
        <f t="shared" si="21"/>
        <v/>
      </c>
      <c r="J248" s="139"/>
      <c r="K248" s="113"/>
      <c r="L248" s="113"/>
      <c r="M248" s="151"/>
      <c r="N248" s="151"/>
      <c r="O248" s="126" t="str">
        <f t="shared" si="22"/>
        <v/>
      </c>
      <c r="P248" s="113"/>
      <c r="Q248" s="124" t="str">
        <f t="shared" si="23"/>
        <v/>
      </c>
      <c r="R248" s="174"/>
      <c r="S248" s="175"/>
      <c r="T248" s="32"/>
      <c r="U248" s="38"/>
      <c r="V248" s="9"/>
      <c r="W248" s="9"/>
      <c r="Z248" s="103" t="str">
        <f t="shared" si="19"/>
        <v/>
      </c>
      <c r="AG248" t="str">
        <f t="shared" si="20"/>
        <v/>
      </c>
    </row>
    <row r="249" spans="1:33" ht="21" customHeight="1" x14ac:dyDescent="0.25">
      <c r="A249" s="136"/>
      <c r="B249" s="137"/>
      <c r="C249" s="138"/>
      <c r="D249" s="139"/>
      <c r="E249" s="140"/>
      <c r="F249" s="141"/>
      <c r="G249" s="142"/>
      <c r="H249" s="143"/>
      <c r="I249" s="161" t="str">
        <f t="shared" si="21"/>
        <v/>
      </c>
      <c r="J249" s="139"/>
      <c r="K249" s="113"/>
      <c r="L249" s="113"/>
      <c r="M249" s="151"/>
      <c r="N249" s="151"/>
      <c r="O249" s="126" t="str">
        <f t="shared" si="22"/>
        <v/>
      </c>
      <c r="P249" s="113"/>
      <c r="Q249" s="124" t="str">
        <f t="shared" si="23"/>
        <v/>
      </c>
      <c r="R249" s="174"/>
      <c r="S249" s="175"/>
      <c r="T249" s="32"/>
      <c r="U249" s="38"/>
      <c r="V249" s="9"/>
      <c r="W249" s="9"/>
      <c r="Z249" s="103" t="str">
        <f t="shared" si="19"/>
        <v/>
      </c>
      <c r="AG249" t="str">
        <f t="shared" si="20"/>
        <v/>
      </c>
    </row>
    <row r="250" spans="1:33" ht="21" customHeight="1" x14ac:dyDescent="0.25">
      <c r="A250" s="136"/>
      <c r="B250" s="137"/>
      <c r="C250" s="138"/>
      <c r="D250" s="139"/>
      <c r="E250" s="140"/>
      <c r="F250" s="141"/>
      <c r="G250" s="142"/>
      <c r="H250" s="143"/>
      <c r="I250" s="161" t="str">
        <f t="shared" si="21"/>
        <v/>
      </c>
      <c r="J250" s="139"/>
      <c r="K250" s="113"/>
      <c r="L250" s="113"/>
      <c r="M250" s="151"/>
      <c r="N250" s="151"/>
      <c r="O250" s="126" t="str">
        <f t="shared" si="22"/>
        <v/>
      </c>
      <c r="P250" s="113"/>
      <c r="Q250" s="124" t="str">
        <f t="shared" si="23"/>
        <v/>
      </c>
      <c r="R250" s="172"/>
      <c r="S250" s="173"/>
      <c r="T250" s="32"/>
      <c r="U250" s="38"/>
      <c r="V250" s="9"/>
      <c r="W250" s="9"/>
      <c r="Z250" s="103" t="str">
        <f t="shared" si="19"/>
        <v/>
      </c>
      <c r="AG250" t="str">
        <f t="shared" si="20"/>
        <v/>
      </c>
    </row>
    <row r="251" spans="1:33" ht="21" customHeight="1" x14ac:dyDescent="0.25">
      <c r="A251" s="136"/>
      <c r="B251" s="137"/>
      <c r="C251" s="138"/>
      <c r="D251" s="139"/>
      <c r="E251" s="140"/>
      <c r="F251" s="141"/>
      <c r="G251" s="142"/>
      <c r="H251" s="143"/>
      <c r="I251" s="161" t="str">
        <f t="shared" si="21"/>
        <v/>
      </c>
      <c r="J251" s="139"/>
      <c r="K251" s="113"/>
      <c r="L251" s="113"/>
      <c r="M251" s="151"/>
      <c r="N251" s="151"/>
      <c r="O251" s="126" t="str">
        <f t="shared" si="22"/>
        <v/>
      </c>
      <c r="P251" s="113"/>
      <c r="Q251" s="124" t="str">
        <f t="shared" si="23"/>
        <v/>
      </c>
      <c r="R251" s="174"/>
      <c r="S251" s="175"/>
      <c r="T251" s="32"/>
      <c r="U251" s="38"/>
      <c r="V251" s="9"/>
      <c r="W251" s="9"/>
      <c r="Z251" s="103" t="str">
        <f t="shared" si="19"/>
        <v/>
      </c>
      <c r="AG251" t="str">
        <f t="shared" si="20"/>
        <v/>
      </c>
    </row>
    <row r="252" spans="1:33" ht="21" customHeight="1" x14ac:dyDescent="0.25">
      <c r="A252" s="136"/>
      <c r="B252" s="137"/>
      <c r="C252" s="138"/>
      <c r="D252" s="139"/>
      <c r="E252" s="140"/>
      <c r="F252" s="141"/>
      <c r="G252" s="142"/>
      <c r="H252" s="143"/>
      <c r="I252" s="161" t="str">
        <f t="shared" si="21"/>
        <v/>
      </c>
      <c r="J252" s="139"/>
      <c r="K252" s="113"/>
      <c r="L252" s="113"/>
      <c r="M252" s="151"/>
      <c r="N252" s="151"/>
      <c r="O252" s="126" t="str">
        <f t="shared" si="22"/>
        <v/>
      </c>
      <c r="P252" s="113"/>
      <c r="Q252" s="124" t="str">
        <f t="shared" si="23"/>
        <v/>
      </c>
      <c r="R252" s="174"/>
      <c r="S252" s="175"/>
      <c r="T252" s="32"/>
      <c r="U252" s="38"/>
      <c r="V252" s="9"/>
      <c r="W252" s="9"/>
      <c r="Z252" s="103" t="str">
        <f t="shared" si="19"/>
        <v/>
      </c>
      <c r="AG252" t="str">
        <f t="shared" si="20"/>
        <v/>
      </c>
    </row>
    <row r="253" spans="1:33" ht="21" customHeight="1" x14ac:dyDescent="0.25">
      <c r="A253" s="136"/>
      <c r="B253" s="137"/>
      <c r="C253" s="138"/>
      <c r="D253" s="139"/>
      <c r="E253" s="140"/>
      <c r="F253" s="141"/>
      <c r="G253" s="142"/>
      <c r="H253" s="143"/>
      <c r="I253" s="161" t="str">
        <f t="shared" si="21"/>
        <v/>
      </c>
      <c r="J253" s="139"/>
      <c r="K253" s="113"/>
      <c r="L253" s="113"/>
      <c r="M253" s="151"/>
      <c r="N253" s="151"/>
      <c r="O253" s="126" t="str">
        <f t="shared" si="22"/>
        <v/>
      </c>
      <c r="P253" s="113"/>
      <c r="Q253" s="124" t="str">
        <f t="shared" si="23"/>
        <v/>
      </c>
      <c r="R253" s="172"/>
      <c r="S253" s="173"/>
      <c r="T253" s="32"/>
      <c r="U253" s="38"/>
      <c r="V253" s="9"/>
      <c r="W253" s="9"/>
      <c r="Z253" s="103" t="str">
        <f t="shared" si="19"/>
        <v/>
      </c>
      <c r="AG253" t="str">
        <f t="shared" si="20"/>
        <v/>
      </c>
    </row>
    <row r="254" spans="1:33" ht="21" customHeight="1" x14ac:dyDescent="0.25">
      <c r="A254" s="136"/>
      <c r="B254" s="137"/>
      <c r="C254" s="138"/>
      <c r="D254" s="139"/>
      <c r="E254" s="140"/>
      <c r="F254" s="141"/>
      <c r="G254" s="142"/>
      <c r="H254" s="143"/>
      <c r="I254" s="161" t="str">
        <f t="shared" si="21"/>
        <v/>
      </c>
      <c r="J254" s="139"/>
      <c r="K254" s="113"/>
      <c r="L254" s="113"/>
      <c r="M254" s="151"/>
      <c r="N254" s="151"/>
      <c r="O254" s="126" t="str">
        <f t="shared" si="22"/>
        <v/>
      </c>
      <c r="P254" s="113"/>
      <c r="Q254" s="124" t="str">
        <f t="shared" si="23"/>
        <v/>
      </c>
      <c r="R254" s="174"/>
      <c r="S254" s="175"/>
      <c r="T254" s="32"/>
      <c r="U254" s="38"/>
      <c r="V254" s="9"/>
      <c r="W254" s="9"/>
      <c r="Z254" s="103" t="str">
        <f t="shared" si="19"/>
        <v/>
      </c>
      <c r="AG254" t="str">
        <f t="shared" si="20"/>
        <v/>
      </c>
    </row>
    <row r="255" spans="1:33" ht="21" customHeight="1" x14ac:dyDescent="0.25">
      <c r="A255" s="136"/>
      <c r="B255" s="137"/>
      <c r="C255" s="138"/>
      <c r="D255" s="139"/>
      <c r="E255" s="140"/>
      <c r="F255" s="141"/>
      <c r="G255" s="142"/>
      <c r="H255" s="143"/>
      <c r="I255" s="161" t="str">
        <f t="shared" si="21"/>
        <v/>
      </c>
      <c r="J255" s="139"/>
      <c r="K255" s="113"/>
      <c r="L255" s="113"/>
      <c r="M255" s="151"/>
      <c r="N255" s="151"/>
      <c r="O255" s="126" t="str">
        <f t="shared" si="22"/>
        <v/>
      </c>
      <c r="P255" s="113"/>
      <c r="Q255" s="124" t="str">
        <f t="shared" si="23"/>
        <v/>
      </c>
      <c r="R255" s="174"/>
      <c r="S255" s="175"/>
      <c r="T255" s="32"/>
      <c r="U255" s="38"/>
      <c r="V255" s="9"/>
      <c r="W255" s="9"/>
      <c r="Z255" s="103" t="str">
        <f t="shared" si="19"/>
        <v/>
      </c>
      <c r="AG255" t="str">
        <f t="shared" si="20"/>
        <v/>
      </c>
    </row>
    <row r="256" spans="1:33" ht="21" customHeight="1" x14ac:dyDescent="0.25">
      <c r="A256" s="136"/>
      <c r="B256" s="137"/>
      <c r="C256" s="138"/>
      <c r="D256" s="139"/>
      <c r="E256" s="140"/>
      <c r="F256" s="141"/>
      <c r="G256" s="142"/>
      <c r="H256" s="143"/>
      <c r="I256" s="161" t="str">
        <f t="shared" si="21"/>
        <v/>
      </c>
      <c r="J256" s="139"/>
      <c r="K256" s="113"/>
      <c r="L256" s="113"/>
      <c r="M256" s="151"/>
      <c r="N256" s="151"/>
      <c r="O256" s="126" t="str">
        <f t="shared" si="22"/>
        <v/>
      </c>
      <c r="P256" s="113"/>
      <c r="Q256" s="124" t="str">
        <f t="shared" si="23"/>
        <v/>
      </c>
      <c r="R256" s="172"/>
      <c r="S256" s="173"/>
      <c r="T256" s="32"/>
      <c r="U256" s="38"/>
      <c r="V256" s="9"/>
      <c r="W256" s="9"/>
      <c r="Z256" s="103" t="str">
        <f t="shared" si="19"/>
        <v/>
      </c>
      <c r="AG256" t="str">
        <f t="shared" si="20"/>
        <v/>
      </c>
    </row>
    <row r="257" spans="1:33" ht="21" customHeight="1" x14ac:dyDescent="0.25">
      <c r="A257" s="136"/>
      <c r="B257" s="137"/>
      <c r="C257" s="138"/>
      <c r="D257" s="139"/>
      <c r="E257" s="140"/>
      <c r="F257" s="141"/>
      <c r="G257" s="142"/>
      <c r="H257" s="143"/>
      <c r="I257" s="161" t="str">
        <f t="shared" si="21"/>
        <v/>
      </c>
      <c r="J257" s="139"/>
      <c r="K257" s="113"/>
      <c r="L257" s="113"/>
      <c r="M257" s="151"/>
      <c r="N257" s="151"/>
      <c r="O257" s="126" t="str">
        <f t="shared" si="22"/>
        <v/>
      </c>
      <c r="P257" s="113"/>
      <c r="Q257" s="124" t="str">
        <f t="shared" si="23"/>
        <v/>
      </c>
      <c r="R257" s="174"/>
      <c r="S257" s="175"/>
      <c r="T257" s="32"/>
      <c r="U257" s="38"/>
      <c r="V257" s="9"/>
      <c r="W257" s="9"/>
      <c r="Z257" s="103" t="str">
        <f t="shared" si="19"/>
        <v/>
      </c>
      <c r="AG257" t="str">
        <f t="shared" si="20"/>
        <v/>
      </c>
    </row>
    <row r="258" spans="1:33" ht="21" customHeight="1" x14ac:dyDescent="0.25">
      <c r="A258" s="136"/>
      <c r="B258" s="137"/>
      <c r="C258" s="138"/>
      <c r="D258" s="139"/>
      <c r="E258" s="140"/>
      <c r="F258" s="141"/>
      <c r="G258" s="142"/>
      <c r="H258" s="143"/>
      <c r="I258" s="161" t="str">
        <f t="shared" si="21"/>
        <v/>
      </c>
      <c r="J258" s="139"/>
      <c r="K258" s="113"/>
      <c r="L258" s="113"/>
      <c r="M258" s="151"/>
      <c r="N258" s="151"/>
      <c r="O258" s="126" t="str">
        <f t="shared" si="22"/>
        <v/>
      </c>
      <c r="P258" s="113"/>
      <c r="Q258" s="124" t="str">
        <f t="shared" si="23"/>
        <v/>
      </c>
      <c r="R258" s="174"/>
      <c r="S258" s="175"/>
      <c r="T258" s="32"/>
      <c r="U258" s="38"/>
      <c r="V258" s="9"/>
      <c r="W258" s="9"/>
      <c r="Z258" s="103" t="str">
        <f t="shared" si="19"/>
        <v/>
      </c>
      <c r="AG258" t="str">
        <f t="shared" si="20"/>
        <v/>
      </c>
    </row>
    <row r="259" spans="1:33" ht="21" customHeight="1" x14ac:dyDescent="0.25">
      <c r="A259" s="136"/>
      <c r="B259" s="137"/>
      <c r="C259" s="138"/>
      <c r="D259" s="139"/>
      <c r="E259" s="140"/>
      <c r="F259" s="141"/>
      <c r="G259" s="142"/>
      <c r="H259" s="143"/>
      <c r="I259" s="161" t="str">
        <f t="shared" si="21"/>
        <v/>
      </c>
      <c r="J259" s="139"/>
      <c r="K259" s="113"/>
      <c r="L259" s="113"/>
      <c r="M259" s="151"/>
      <c r="N259" s="151"/>
      <c r="O259" s="126" t="str">
        <f t="shared" si="22"/>
        <v/>
      </c>
      <c r="P259" s="113"/>
      <c r="Q259" s="124" t="str">
        <f t="shared" si="23"/>
        <v/>
      </c>
      <c r="R259" s="172"/>
      <c r="S259" s="173"/>
      <c r="T259" s="32"/>
      <c r="U259" s="38"/>
      <c r="V259" s="9"/>
      <c r="W259" s="9"/>
      <c r="Z259" s="103" t="str">
        <f t="shared" si="19"/>
        <v/>
      </c>
      <c r="AG259" t="str">
        <f t="shared" si="20"/>
        <v/>
      </c>
    </row>
    <row r="260" spans="1:33" ht="21" customHeight="1" x14ac:dyDescent="0.25">
      <c r="A260" s="136"/>
      <c r="B260" s="137"/>
      <c r="C260" s="138"/>
      <c r="D260" s="139"/>
      <c r="E260" s="140"/>
      <c r="F260" s="141"/>
      <c r="G260" s="142"/>
      <c r="H260" s="143"/>
      <c r="I260" s="161" t="str">
        <f t="shared" si="21"/>
        <v/>
      </c>
      <c r="J260" s="139"/>
      <c r="K260" s="113"/>
      <c r="L260" s="113"/>
      <c r="M260" s="151"/>
      <c r="N260" s="151"/>
      <c r="O260" s="126" t="str">
        <f t="shared" si="22"/>
        <v/>
      </c>
      <c r="P260" s="113"/>
      <c r="Q260" s="124" t="str">
        <f t="shared" si="23"/>
        <v/>
      </c>
      <c r="R260" s="174"/>
      <c r="S260" s="175"/>
      <c r="T260" s="32"/>
      <c r="U260" s="38"/>
      <c r="V260" s="9"/>
      <c r="W260" s="9"/>
      <c r="Z260" s="103" t="str">
        <f t="shared" si="19"/>
        <v/>
      </c>
      <c r="AG260" t="str">
        <f t="shared" si="20"/>
        <v/>
      </c>
    </row>
    <row r="261" spans="1:33" ht="21" customHeight="1" x14ac:dyDescent="0.25">
      <c r="A261" s="136"/>
      <c r="B261" s="137"/>
      <c r="C261" s="138"/>
      <c r="D261" s="139"/>
      <c r="E261" s="140"/>
      <c r="F261" s="141"/>
      <c r="G261" s="142"/>
      <c r="H261" s="143"/>
      <c r="I261" s="161" t="str">
        <f t="shared" si="21"/>
        <v/>
      </c>
      <c r="J261" s="139"/>
      <c r="K261" s="113"/>
      <c r="L261" s="113"/>
      <c r="M261" s="151"/>
      <c r="N261" s="151"/>
      <c r="O261" s="126" t="str">
        <f t="shared" si="22"/>
        <v/>
      </c>
      <c r="P261" s="113"/>
      <c r="Q261" s="124" t="str">
        <f t="shared" si="23"/>
        <v/>
      </c>
      <c r="R261" s="174"/>
      <c r="S261" s="175"/>
      <c r="T261" s="32"/>
      <c r="U261" s="38"/>
      <c r="V261" s="9"/>
      <c r="W261" s="9"/>
      <c r="Z261" s="103" t="str">
        <f t="shared" si="19"/>
        <v/>
      </c>
      <c r="AG261" t="str">
        <f t="shared" si="20"/>
        <v/>
      </c>
    </row>
    <row r="262" spans="1:33" ht="21" customHeight="1" x14ac:dyDescent="0.25">
      <c r="A262" s="136"/>
      <c r="B262" s="137"/>
      <c r="C262" s="138"/>
      <c r="D262" s="139"/>
      <c r="E262" s="140"/>
      <c r="F262" s="141"/>
      <c r="G262" s="142"/>
      <c r="H262" s="143"/>
      <c r="I262" s="161" t="str">
        <f t="shared" si="21"/>
        <v/>
      </c>
      <c r="J262" s="139"/>
      <c r="K262" s="113"/>
      <c r="L262" s="113"/>
      <c r="M262" s="151"/>
      <c r="N262" s="151"/>
      <c r="O262" s="126" t="str">
        <f t="shared" si="22"/>
        <v/>
      </c>
      <c r="P262" s="113"/>
      <c r="Q262" s="124" t="str">
        <f t="shared" si="23"/>
        <v/>
      </c>
      <c r="R262" s="172"/>
      <c r="S262" s="173"/>
      <c r="T262" s="32"/>
      <c r="U262" s="38"/>
      <c r="V262" s="9"/>
      <c r="W262" s="9"/>
      <c r="Z262" s="103" t="str">
        <f t="shared" si="19"/>
        <v/>
      </c>
      <c r="AG262" t="str">
        <f t="shared" si="20"/>
        <v/>
      </c>
    </row>
    <row r="263" spans="1:33" ht="21" customHeight="1" x14ac:dyDescent="0.25">
      <c r="A263" s="136"/>
      <c r="B263" s="137"/>
      <c r="C263" s="138"/>
      <c r="D263" s="139"/>
      <c r="E263" s="140"/>
      <c r="F263" s="141"/>
      <c r="G263" s="142"/>
      <c r="H263" s="143"/>
      <c r="I263" s="161" t="str">
        <f t="shared" si="21"/>
        <v/>
      </c>
      <c r="J263" s="139"/>
      <c r="K263" s="113"/>
      <c r="L263" s="113"/>
      <c r="M263" s="151"/>
      <c r="N263" s="151"/>
      <c r="O263" s="126" t="str">
        <f t="shared" si="22"/>
        <v/>
      </c>
      <c r="P263" s="113"/>
      <c r="Q263" s="124" t="str">
        <f t="shared" si="23"/>
        <v/>
      </c>
      <c r="R263" s="174"/>
      <c r="S263" s="175"/>
      <c r="T263" s="32"/>
      <c r="U263" s="38"/>
      <c r="V263" s="9"/>
      <c r="W263" s="9"/>
      <c r="Z263" s="103" t="str">
        <f t="shared" si="19"/>
        <v/>
      </c>
      <c r="AG263" t="str">
        <f t="shared" si="20"/>
        <v/>
      </c>
    </row>
    <row r="264" spans="1:33" ht="21" customHeight="1" x14ac:dyDescent="0.25">
      <c r="A264" s="136"/>
      <c r="B264" s="137"/>
      <c r="C264" s="138"/>
      <c r="D264" s="139"/>
      <c r="E264" s="140"/>
      <c r="F264" s="141"/>
      <c r="G264" s="142"/>
      <c r="H264" s="143"/>
      <c r="I264" s="161" t="str">
        <f t="shared" si="21"/>
        <v/>
      </c>
      <c r="J264" s="139"/>
      <c r="K264" s="113"/>
      <c r="L264" s="113"/>
      <c r="M264" s="151"/>
      <c r="N264" s="151"/>
      <c r="O264" s="126" t="str">
        <f t="shared" si="22"/>
        <v/>
      </c>
      <c r="P264" s="113"/>
      <c r="Q264" s="124" t="str">
        <f t="shared" si="23"/>
        <v/>
      </c>
      <c r="R264" s="174"/>
      <c r="S264" s="175"/>
      <c r="T264" s="32"/>
      <c r="U264" s="38"/>
      <c r="V264" s="9"/>
      <c r="W264" s="9"/>
      <c r="Z264" s="103" t="str">
        <f t="shared" si="19"/>
        <v/>
      </c>
      <c r="AG264" t="str">
        <f t="shared" si="20"/>
        <v/>
      </c>
    </row>
    <row r="265" spans="1:33" ht="21" customHeight="1" x14ac:dyDescent="0.25">
      <c r="A265" s="136"/>
      <c r="B265" s="137"/>
      <c r="C265" s="138"/>
      <c r="D265" s="139"/>
      <c r="E265" s="140"/>
      <c r="F265" s="141"/>
      <c r="G265" s="142"/>
      <c r="H265" s="143"/>
      <c r="I265" s="161" t="str">
        <f t="shared" si="21"/>
        <v/>
      </c>
      <c r="J265" s="139"/>
      <c r="K265" s="113"/>
      <c r="L265" s="113"/>
      <c r="M265" s="151"/>
      <c r="N265" s="151"/>
      <c r="O265" s="126" t="str">
        <f t="shared" si="22"/>
        <v/>
      </c>
      <c r="P265" s="113"/>
      <c r="Q265" s="124" t="str">
        <f t="shared" si="23"/>
        <v/>
      </c>
      <c r="R265" s="172"/>
      <c r="S265" s="173"/>
      <c r="T265" s="32"/>
      <c r="U265" s="38"/>
      <c r="V265" s="9"/>
      <c r="W265" s="9"/>
      <c r="Z265" s="103" t="str">
        <f t="shared" si="19"/>
        <v/>
      </c>
      <c r="AG265" t="str">
        <f t="shared" si="20"/>
        <v/>
      </c>
    </row>
    <row r="266" spans="1:33" ht="21" customHeight="1" x14ac:dyDescent="0.25">
      <c r="A266" s="136"/>
      <c r="B266" s="137"/>
      <c r="C266" s="138"/>
      <c r="D266" s="139"/>
      <c r="E266" s="140"/>
      <c r="F266" s="141"/>
      <c r="G266" s="142"/>
      <c r="H266" s="143"/>
      <c r="I266" s="161" t="str">
        <f t="shared" si="21"/>
        <v/>
      </c>
      <c r="J266" s="139"/>
      <c r="K266" s="113"/>
      <c r="L266" s="113"/>
      <c r="M266" s="151"/>
      <c r="N266" s="151"/>
      <c r="O266" s="126" t="str">
        <f t="shared" si="22"/>
        <v/>
      </c>
      <c r="P266" s="113"/>
      <c r="Q266" s="124" t="str">
        <f t="shared" si="23"/>
        <v/>
      </c>
      <c r="R266" s="174"/>
      <c r="S266" s="175"/>
      <c r="T266" s="32"/>
      <c r="U266" s="38"/>
      <c r="V266" s="9"/>
      <c r="W266" s="9"/>
      <c r="Z266" s="103" t="str">
        <f t="shared" si="19"/>
        <v/>
      </c>
      <c r="AG266" t="str">
        <f t="shared" si="20"/>
        <v/>
      </c>
    </row>
    <row r="267" spans="1:33" ht="21" customHeight="1" x14ac:dyDescent="0.25">
      <c r="A267" s="136"/>
      <c r="B267" s="137"/>
      <c r="C267" s="138"/>
      <c r="D267" s="139"/>
      <c r="E267" s="140"/>
      <c r="F267" s="141"/>
      <c r="G267" s="142"/>
      <c r="H267" s="143"/>
      <c r="I267" s="161" t="str">
        <f t="shared" si="21"/>
        <v/>
      </c>
      <c r="J267" s="139"/>
      <c r="K267" s="113"/>
      <c r="L267" s="113"/>
      <c r="M267" s="151"/>
      <c r="N267" s="151"/>
      <c r="O267" s="126" t="str">
        <f t="shared" si="22"/>
        <v/>
      </c>
      <c r="P267" s="113"/>
      <c r="Q267" s="124" t="str">
        <f t="shared" si="23"/>
        <v/>
      </c>
      <c r="R267" s="174"/>
      <c r="S267" s="175"/>
      <c r="T267" s="32"/>
      <c r="U267" s="38"/>
      <c r="V267" s="9"/>
      <c r="W267" s="9"/>
      <c r="Z267" s="103" t="str">
        <f t="shared" si="19"/>
        <v/>
      </c>
      <c r="AG267" t="str">
        <f t="shared" si="20"/>
        <v/>
      </c>
    </row>
    <row r="268" spans="1:33" ht="21" customHeight="1" x14ac:dyDescent="0.25">
      <c r="A268" s="136"/>
      <c r="B268" s="137"/>
      <c r="C268" s="138"/>
      <c r="D268" s="139"/>
      <c r="E268" s="140"/>
      <c r="F268" s="141"/>
      <c r="G268" s="142"/>
      <c r="H268" s="143"/>
      <c r="I268" s="161" t="str">
        <f t="shared" si="21"/>
        <v/>
      </c>
      <c r="J268" s="139"/>
      <c r="K268" s="113"/>
      <c r="L268" s="113"/>
      <c r="M268" s="151"/>
      <c r="N268" s="151"/>
      <c r="O268" s="126" t="str">
        <f t="shared" si="22"/>
        <v/>
      </c>
      <c r="P268" s="113"/>
      <c r="Q268" s="124" t="str">
        <f t="shared" si="23"/>
        <v/>
      </c>
      <c r="R268" s="172"/>
      <c r="S268" s="173"/>
      <c r="T268" s="32"/>
      <c r="U268" s="38"/>
      <c r="V268" s="9"/>
      <c r="W268" s="9"/>
      <c r="Z268" s="103" t="str">
        <f t="shared" si="19"/>
        <v/>
      </c>
      <c r="AG268" t="str">
        <f t="shared" si="20"/>
        <v/>
      </c>
    </row>
    <row r="269" spans="1:33" ht="21" customHeight="1" x14ac:dyDescent="0.25">
      <c r="A269" s="136"/>
      <c r="B269" s="137"/>
      <c r="C269" s="138"/>
      <c r="D269" s="139"/>
      <c r="E269" s="140"/>
      <c r="F269" s="141"/>
      <c r="G269" s="142"/>
      <c r="H269" s="143"/>
      <c r="I269" s="161" t="str">
        <f t="shared" si="21"/>
        <v/>
      </c>
      <c r="J269" s="139"/>
      <c r="K269" s="113"/>
      <c r="L269" s="113"/>
      <c r="M269" s="151"/>
      <c r="N269" s="151"/>
      <c r="O269" s="126" t="str">
        <f t="shared" si="22"/>
        <v/>
      </c>
      <c r="P269" s="113"/>
      <c r="Q269" s="124" t="str">
        <f t="shared" si="23"/>
        <v/>
      </c>
      <c r="R269" s="174"/>
      <c r="S269" s="175"/>
      <c r="T269" s="32"/>
      <c r="U269" s="38"/>
      <c r="V269" s="9"/>
      <c r="W269" s="9"/>
      <c r="Z269" s="103" t="str">
        <f t="shared" si="19"/>
        <v/>
      </c>
      <c r="AG269" t="str">
        <f t="shared" si="20"/>
        <v/>
      </c>
    </row>
    <row r="270" spans="1:33" ht="21" customHeight="1" x14ac:dyDescent="0.25">
      <c r="A270" s="136"/>
      <c r="B270" s="137"/>
      <c r="C270" s="138"/>
      <c r="D270" s="139"/>
      <c r="E270" s="140"/>
      <c r="F270" s="141"/>
      <c r="G270" s="142"/>
      <c r="H270" s="143"/>
      <c r="I270" s="161" t="str">
        <f t="shared" si="21"/>
        <v/>
      </c>
      <c r="J270" s="139"/>
      <c r="K270" s="113"/>
      <c r="L270" s="113"/>
      <c r="M270" s="151"/>
      <c r="N270" s="151"/>
      <c r="O270" s="126" t="str">
        <f t="shared" si="22"/>
        <v/>
      </c>
      <c r="P270" s="113"/>
      <c r="Q270" s="124" t="str">
        <f t="shared" si="23"/>
        <v/>
      </c>
      <c r="R270" s="174"/>
      <c r="S270" s="175"/>
      <c r="T270" s="32"/>
      <c r="U270" s="38"/>
      <c r="V270" s="9"/>
      <c r="W270" s="9"/>
      <c r="Z270" s="103" t="str">
        <f t="shared" si="19"/>
        <v/>
      </c>
      <c r="AG270" t="str">
        <f t="shared" si="20"/>
        <v/>
      </c>
    </row>
    <row r="271" spans="1:33" ht="21" customHeight="1" x14ac:dyDescent="0.25">
      <c r="A271" s="136"/>
      <c r="B271" s="137"/>
      <c r="C271" s="138"/>
      <c r="D271" s="139"/>
      <c r="E271" s="140"/>
      <c r="F271" s="141"/>
      <c r="G271" s="142"/>
      <c r="H271" s="143"/>
      <c r="I271" s="161" t="str">
        <f t="shared" si="21"/>
        <v/>
      </c>
      <c r="J271" s="139"/>
      <c r="K271" s="113"/>
      <c r="L271" s="113"/>
      <c r="M271" s="151"/>
      <c r="N271" s="151"/>
      <c r="O271" s="126" t="str">
        <f t="shared" si="22"/>
        <v/>
      </c>
      <c r="P271" s="113"/>
      <c r="Q271" s="124" t="str">
        <f t="shared" si="23"/>
        <v/>
      </c>
      <c r="R271" s="172"/>
      <c r="S271" s="173"/>
      <c r="T271" s="32"/>
      <c r="U271" s="38"/>
      <c r="V271" s="9"/>
      <c r="W271" s="9"/>
      <c r="Z271" s="103" t="str">
        <f t="shared" si="19"/>
        <v/>
      </c>
      <c r="AG271" t="str">
        <f t="shared" si="20"/>
        <v/>
      </c>
    </row>
    <row r="272" spans="1:33" ht="21" customHeight="1" x14ac:dyDescent="0.25">
      <c r="A272" s="136"/>
      <c r="B272" s="137"/>
      <c r="C272" s="138"/>
      <c r="D272" s="139"/>
      <c r="E272" s="140"/>
      <c r="F272" s="141"/>
      <c r="G272" s="142"/>
      <c r="H272" s="143"/>
      <c r="I272" s="161" t="str">
        <f t="shared" si="21"/>
        <v/>
      </c>
      <c r="J272" s="139"/>
      <c r="K272" s="113"/>
      <c r="L272" s="113"/>
      <c r="M272" s="151"/>
      <c r="N272" s="151"/>
      <c r="O272" s="126" t="str">
        <f t="shared" si="22"/>
        <v/>
      </c>
      <c r="P272" s="113"/>
      <c r="Q272" s="124" t="str">
        <f t="shared" si="23"/>
        <v/>
      </c>
      <c r="R272" s="174"/>
      <c r="S272" s="175"/>
      <c r="T272" s="32"/>
      <c r="U272" s="38"/>
      <c r="V272" s="9"/>
      <c r="W272" s="9"/>
      <c r="Z272" s="103" t="str">
        <f t="shared" ref="Z272:Z278" si="24">IFERROR(VLOOKUP(F272,$X$16:$Y$92,2,FALSE),"")</f>
        <v/>
      </c>
      <c r="AG272" t="str">
        <f t="shared" ref="AG272:AG278" si="25">IFERROR(VLOOKUP(F272,$AD$16:$AF$100,2,FALSE),"")</f>
        <v/>
      </c>
    </row>
    <row r="273" spans="1:33" ht="21" customHeight="1" x14ac:dyDescent="0.25">
      <c r="A273" s="136"/>
      <c r="B273" s="137"/>
      <c r="C273" s="138"/>
      <c r="D273" s="139"/>
      <c r="E273" s="140"/>
      <c r="F273" s="141"/>
      <c r="G273" s="142"/>
      <c r="H273" s="143"/>
      <c r="I273" s="161" t="str">
        <f t="shared" ref="I273:I278" si="26">IF($C$1="AFP",IFERROR(VLOOKUP(H273,$AA$16:$AB$30,2,FALSE),""),IFERROR(VLOOKUP(H273,$AH$16:$AI$17,2,FALSE),""))</f>
        <v/>
      </c>
      <c r="J273" s="139"/>
      <c r="K273" s="113"/>
      <c r="L273" s="113"/>
      <c r="M273" s="151"/>
      <c r="N273" s="151"/>
      <c r="O273" s="126" t="str">
        <f t="shared" ref="O273:O278" si="27">IF(N273="","",ROUND((L273-M273-N273),2))</f>
        <v/>
      </c>
      <c r="P273" s="113"/>
      <c r="Q273" s="124" t="str">
        <f t="shared" ref="Q273:Q278" si="28">IF(O273="","",ROUND((O273-P273),2))</f>
        <v/>
      </c>
      <c r="R273" s="174"/>
      <c r="S273" s="175"/>
      <c r="T273" s="32"/>
      <c r="U273" s="38"/>
      <c r="V273" s="9"/>
      <c r="W273" s="9"/>
      <c r="Z273" s="103" t="str">
        <f t="shared" si="24"/>
        <v/>
      </c>
      <c r="AG273" t="str">
        <f t="shared" si="25"/>
        <v/>
      </c>
    </row>
    <row r="274" spans="1:33" ht="21" customHeight="1" x14ac:dyDescent="0.25">
      <c r="A274" s="136"/>
      <c r="B274" s="137"/>
      <c r="C274" s="138"/>
      <c r="D274" s="139"/>
      <c r="E274" s="140"/>
      <c r="F274" s="141"/>
      <c r="G274" s="142"/>
      <c r="H274" s="143"/>
      <c r="I274" s="161" t="str">
        <f t="shared" si="26"/>
        <v/>
      </c>
      <c r="J274" s="139"/>
      <c r="K274" s="113"/>
      <c r="L274" s="113"/>
      <c r="M274" s="151"/>
      <c r="N274" s="151"/>
      <c r="O274" s="126" t="str">
        <f t="shared" si="27"/>
        <v/>
      </c>
      <c r="P274" s="113"/>
      <c r="Q274" s="124" t="str">
        <f t="shared" si="28"/>
        <v/>
      </c>
      <c r="R274" s="172"/>
      <c r="S274" s="173"/>
      <c r="T274" s="32"/>
      <c r="U274" s="38"/>
      <c r="V274" s="9"/>
      <c r="W274" s="9"/>
      <c r="Z274" s="103" t="str">
        <f t="shared" si="24"/>
        <v/>
      </c>
      <c r="AG274" t="str">
        <f t="shared" si="25"/>
        <v/>
      </c>
    </row>
    <row r="275" spans="1:33" ht="21" customHeight="1" x14ac:dyDescent="0.25">
      <c r="A275" s="136"/>
      <c r="B275" s="137"/>
      <c r="C275" s="138"/>
      <c r="D275" s="139"/>
      <c r="E275" s="140"/>
      <c r="F275" s="141"/>
      <c r="G275" s="142"/>
      <c r="H275" s="143"/>
      <c r="I275" s="161" t="str">
        <f t="shared" si="26"/>
        <v/>
      </c>
      <c r="J275" s="139"/>
      <c r="K275" s="113"/>
      <c r="L275" s="113"/>
      <c r="M275" s="151"/>
      <c r="N275" s="151"/>
      <c r="O275" s="126" t="str">
        <f t="shared" si="27"/>
        <v/>
      </c>
      <c r="P275" s="113"/>
      <c r="Q275" s="124" t="str">
        <f t="shared" si="28"/>
        <v/>
      </c>
      <c r="R275" s="174"/>
      <c r="S275" s="175"/>
      <c r="T275" s="32"/>
      <c r="U275" s="38"/>
      <c r="V275" s="9"/>
      <c r="W275" s="9"/>
      <c r="Z275" s="103" t="str">
        <f t="shared" si="24"/>
        <v/>
      </c>
      <c r="AG275" t="str">
        <f t="shared" si="25"/>
        <v/>
      </c>
    </row>
    <row r="276" spans="1:33" ht="21" customHeight="1" x14ac:dyDescent="0.25">
      <c r="A276" s="136"/>
      <c r="B276" s="137"/>
      <c r="C276" s="138"/>
      <c r="D276" s="139"/>
      <c r="E276" s="140"/>
      <c r="F276" s="141"/>
      <c r="G276" s="142"/>
      <c r="H276" s="143"/>
      <c r="I276" s="161" t="str">
        <f t="shared" si="26"/>
        <v/>
      </c>
      <c r="J276" s="139"/>
      <c r="K276" s="113"/>
      <c r="L276" s="113"/>
      <c r="M276" s="151"/>
      <c r="N276" s="151"/>
      <c r="O276" s="126" t="str">
        <f t="shared" si="27"/>
        <v/>
      </c>
      <c r="P276" s="113"/>
      <c r="Q276" s="124" t="str">
        <f t="shared" si="28"/>
        <v/>
      </c>
      <c r="R276" s="174"/>
      <c r="S276" s="175"/>
      <c r="T276" s="32"/>
      <c r="U276" s="38"/>
      <c r="V276" s="9"/>
      <c r="W276" s="9"/>
      <c r="Z276" s="103" t="str">
        <f t="shared" si="24"/>
        <v/>
      </c>
      <c r="AG276" t="str">
        <f t="shared" si="25"/>
        <v/>
      </c>
    </row>
    <row r="277" spans="1:33" ht="21" customHeight="1" x14ac:dyDescent="0.25">
      <c r="A277" s="136"/>
      <c r="B277" s="137"/>
      <c r="C277" s="138"/>
      <c r="D277" s="139"/>
      <c r="E277" s="140"/>
      <c r="F277" s="141"/>
      <c r="G277" s="142"/>
      <c r="H277" s="143"/>
      <c r="I277" s="161" t="str">
        <f t="shared" si="26"/>
        <v/>
      </c>
      <c r="J277" s="139"/>
      <c r="K277" s="113"/>
      <c r="L277" s="113"/>
      <c r="M277" s="151"/>
      <c r="N277" s="151"/>
      <c r="O277" s="126" t="str">
        <f t="shared" si="27"/>
        <v/>
      </c>
      <c r="P277" s="113"/>
      <c r="Q277" s="124" t="str">
        <f t="shared" si="28"/>
        <v/>
      </c>
      <c r="R277" s="172"/>
      <c r="S277" s="173"/>
      <c r="T277" s="32"/>
      <c r="U277" s="38"/>
      <c r="V277" s="9"/>
      <c r="W277" s="9"/>
      <c r="Z277" s="103" t="str">
        <f t="shared" si="24"/>
        <v/>
      </c>
      <c r="AG277" t="str">
        <f t="shared" si="25"/>
        <v/>
      </c>
    </row>
    <row r="278" spans="1:33" ht="21" customHeight="1" thickBot="1" x14ac:dyDescent="0.3">
      <c r="A278" s="144"/>
      <c r="B278" s="145"/>
      <c r="C278" s="146"/>
      <c r="D278" s="147"/>
      <c r="E278" s="148"/>
      <c r="F278" s="149"/>
      <c r="G278" s="168"/>
      <c r="H278" s="150"/>
      <c r="I278" s="162" t="str">
        <f t="shared" si="26"/>
        <v/>
      </c>
      <c r="J278" s="147"/>
      <c r="K278" s="109"/>
      <c r="L278" s="109"/>
      <c r="M278" s="152"/>
      <c r="N278" s="152"/>
      <c r="O278" s="127" t="str">
        <f t="shared" si="27"/>
        <v/>
      </c>
      <c r="P278" s="109"/>
      <c r="Q278" s="125" t="str">
        <f t="shared" si="28"/>
        <v/>
      </c>
      <c r="R278" s="176"/>
      <c r="S278" s="177"/>
      <c r="T278" s="32"/>
      <c r="U278" s="38"/>
      <c r="V278" s="9"/>
      <c r="W278" s="9"/>
      <c r="Z278" s="103" t="str">
        <f t="shared" si="24"/>
        <v/>
      </c>
      <c r="AG278" t="str">
        <f t="shared" si="25"/>
        <v/>
      </c>
    </row>
  </sheetData>
  <sheetProtection algorithmName="SHA-512" hashValue="E8v/N7VsS1Hd2Q25O9Uz1SRfCWkJjw6sTio1NBYDpXHJ+1HmuPebx0nCnE7w3ULkjoMc7LfLAdmEJOdgsLA5ug==" saltValue="Tsnfj8gNmuotjugZs9dvaQ==" spinCount="100000" sheet="1" autoFilter="0"/>
  <autoFilter ref="A15:U278"/>
  <mergeCells count="281">
    <mergeCell ref="B14:J14"/>
    <mergeCell ref="A10:N10"/>
    <mergeCell ref="R15:S15"/>
    <mergeCell ref="R27:S27"/>
    <mergeCell ref="R17:S17"/>
    <mergeCell ref="R18:S18"/>
    <mergeCell ref="C1:D1"/>
    <mergeCell ref="A1:B1"/>
    <mergeCell ref="B7:C8"/>
    <mergeCell ref="A7:A8"/>
    <mergeCell ref="D7:D8"/>
    <mergeCell ref="J8:K8"/>
    <mergeCell ref="J3:K3"/>
    <mergeCell ref="D3:F3"/>
    <mergeCell ref="D5:F5"/>
    <mergeCell ref="F7:F8"/>
    <mergeCell ref="R22:S22"/>
    <mergeCell ref="R23:S23"/>
    <mergeCell ref="R24:S24"/>
    <mergeCell ref="R25:S25"/>
    <mergeCell ref="R26:S26"/>
    <mergeCell ref="R19:S19"/>
    <mergeCell ref="R20:S20"/>
    <mergeCell ref="R21:S21"/>
    <mergeCell ref="R13:S13"/>
    <mergeCell ref="R14:S14"/>
    <mergeCell ref="R16:S16"/>
    <mergeCell ref="R32:S32"/>
    <mergeCell ref="R33:S33"/>
    <mergeCell ref="R34:S34"/>
    <mergeCell ref="R35:S35"/>
    <mergeCell ref="R36:S36"/>
    <mergeCell ref="R28:S28"/>
    <mergeCell ref="R29:S29"/>
    <mergeCell ref="R30:S30"/>
    <mergeCell ref="R31:S31"/>
    <mergeCell ref="R42:S42"/>
    <mergeCell ref="R43:S43"/>
    <mergeCell ref="R44:S44"/>
    <mergeCell ref="R45:S45"/>
    <mergeCell ref="R46:S46"/>
    <mergeCell ref="R37:S37"/>
    <mergeCell ref="R38:S38"/>
    <mergeCell ref="R39:S39"/>
    <mergeCell ref="R40:S40"/>
    <mergeCell ref="R41:S41"/>
    <mergeCell ref="R52:S52"/>
    <mergeCell ref="R53:S53"/>
    <mergeCell ref="R54:S54"/>
    <mergeCell ref="R55:S55"/>
    <mergeCell ref="R56:S56"/>
    <mergeCell ref="R47:S47"/>
    <mergeCell ref="R48:S48"/>
    <mergeCell ref="R49:S49"/>
    <mergeCell ref="R50:S50"/>
    <mergeCell ref="R51:S51"/>
    <mergeCell ref="R62:S62"/>
    <mergeCell ref="R63:S63"/>
    <mergeCell ref="R64:S64"/>
    <mergeCell ref="R65:S65"/>
    <mergeCell ref="R66:S66"/>
    <mergeCell ref="R57:S57"/>
    <mergeCell ref="R58:S58"/>
    <mergeCell ref="R59:S59"/>
    <mergeCell ref="R60:S60"/>
    <mergeCell ref="R61:S61"/>
    <mergeCell ref="R72:S72"/>
    <mergeCell ref="R73:S73"/>
    <mergeCell ref="R74:S74"/>
    <mergeCell ref="R75:S75"/>
    <mergeCell ref="R76:S76"/>
    <mergeCell ref="R67:S67"/>
    <mergeCell ref="R68:S68"/>
    <mergeCell ref="R69:S69"/>
    <mergeCell ref="R70:S70"/>
    <mergeCell ref="R71:S71"/>
    <mergeCell ref="R82:S82"/>
    <mergeCell ref="R83:S83"/>
    <mergeCell ref="R84:S84"/>
    <mergeCell ref="R85:S85"/>
    <mergeCell ref="R86:S86"/>
    <mergeCell ref="R77:S77"/>
    <mergeCell ref="R78:S78"/>
    <mergeCell ref="R79:S79"/>
    <mergeCell ref="R80:S80"/>
    <mergeCell ref="R81:S81"/>
    <mergeCell ref="R92:S92"/>
    <mergeCell ref="R93:S93"/>
    <mergeCell ref="R94:S94"/>
    <mergeCell ref="R95:S95"/>
    <mergeCell ref="R96:S96"/>
    <mergeCell ref="R87:S87"/>
    <mergeCell ref="R88:S88"/>
    <mergeCell ref="R89:S89"/>
    <mergeCell ref="R90:S90"/>
    <mergeCell ref="R91:S91"/>
    <mergeCell ref="R102:S102"/>
    <mergeCell ref="R103:S103"/>
    <mergeCell ref="R104:S104"/>
    <mergeCell ref="R105:S105"/>
    <mergeCell ref="R106:S106"/>
    <mergeCell ref="R97:S97"/>
    <mergeCell ref="R98:S98"/>
    <mergeCell ref="R99:S99"/>
    <mergeCell ref="R100:S100"/>
    <mergeCell ref="R101:S101"/>
    <mergeCell ref="R112:S112"/>
    <mergeCell ref="R113:S113"/>
    <mergeCell ref="R114:S114"/>
    <mergeCell ref="R115:S115"/>
    <mergeCell ref="R116:S116"/>
    <mergeCell ref="R107:S107"/>
    <mergeCell ref="R108:S108"/>
    <mergeCell ref="R109:S109"/>
    <mergeCell ref="R110:S110"/>
    <mergeCell ref="R111:S111"/>
    <mergeCell ref="R122:S122"/>
    <mergeCell ref="R123:S123"/>
    <mergeCell ref="R124:S124"/>
    <mergeCell ref="R125:S125"/>
    <mergeCell ref="R126:S126"/>
    <mergeCell ref="R117:S117"/>
    <mergeCell ref="R118:S118"/>
    <mergeCell ref="R119:S119"/>
    <mergeCell ref="R120:S120"/>
    <mergeCell ref="R121:S121"/>
    <mergeCell ref="R132:S132"/>
    <mergeCell ref="R133:S133"/>
    <mergeCell ref="R134:S134"/>
    <mergeCell ref="R135:S135"/>
    <mergeCell ref="R136:S136"/>
    <mergeCell ref="R127:S127"/>
    <mergeCell ref="R128:S128"/>
    <mergeCell ref="R129:S129"/>
    <mergeCell ref="R130:S130"/>
    <mergeCell ref="R131:S131"/>
    <mergeCell ref="R142:S142"/>
    <mergeCell ref="R143:S143"/>
    <mergeCell ref="R144:S144"/>
    <mergeCell ref="R145:S145"/>
    <mergeCell ref="R146:S146"/>
    <mergeCell ref="R137:S137"/>
    <mergeCell ref="R138:S138"/>
    <mergeCell ref="R139:S139"/>
    <mergeCell ref="R140:S140"/>
    <mergeCell ref="R141:S141"/>
    <mergeCell ref="R152:S152"/>
    <mergeCell ref="R153:S153"/>
    <mergeCell ref="R154:S154"/>
    <mergeCell ref="R155:S155"/>
    <mergeCell ref="R156:S156"/>
    <mergeCell ref="R147:S147"/>
    <mergeCell ref="R148:S148"/>
    <mergeCell ref="R149:S149"/>
    <mergeCell ref="R150:S150"/>
    <mergeCell ref="R151:S151"/>
    <mergeCell ref="R162:S162"/>
    <mergeCell ref="R163:S163"/>
    <mergeCell ref="R164:S164"/>
    <mergeCell ref="R165:S165"/>
    <mergeCell ref="R166:S166"/>
    <mergeCell ref="R157:S157"/>
    <mergeCell ref="R158:S158"/>
    <mergeCell ref="R159:S159"/>
    <mergeCell ref="R160:S160"/>
    <mergeCell ref="R161:S161"/>
    <mergeCell ref="R172:S172"/>
    <mergeCell ref="R173:S173"/>
    <mergeCell ref="R174:S174"/>
    <mergeCell ref="R175:S175"/>
    <mergeCell ref="R176:S176"/>
    <mergeCell ref="R167:S167"/>
    <mergeCell ref="R168:S168"/>
    <mergeCell ref="R169:S169"/>
    <mergeCell ref="R170:S170"/>
    <mergeCell ref="R171:S171"/>
    <mergeCell ref="R182:S182"/>
    <mergeCell ref="R183:S183"/>
    <mergeCell ref="R184:S184"/>
    <mergeCell ref="R185:S185"/>
    <mergeCell ref="R186:S186"/>
    <mergeCell ref="R177:S177"/>
    <mergeCell ref="R178:S178"/>
    <mergeCell ref="R179:S179"/>
    <mergeCell ref="R180:S180"/>
    <mergeCell ref="R181:S181"/>
    <mergeCell ref="R192:S192"/>
    <mergeCell ref="R193:S193"/>
    <mergeCell ref="R194:S194"/>
    <mergeCell ref="R195:S195"/>
    <mergeCell ref="R196:S196"/>
    <mergeCell ref="R187:S187"/>
    <mergeCell ref="R188:S188"/>
    <mergeCell ref="R189:S189"/>
    <mergeCell ref="R190:S190"/>
    <mergeCell ref="R191:S191"/>
    <mergeCell ref="R202:S202"/>
    <mergeCell ref="R203:S203"/>
    <mergeCell ref="R204:S204"/>
    <mergeCell ref="R205:S205"/>
    <mergeCell ref="R206:S206"/>
    <mergeCell ref="R197:S197"/>
    <mergeCell ref="R198:S198"/>
    <mergeCell ref="R199:S199"/>
    <mergeCell ref="R200:S200"/>
    <mergeCell ref="R201:S201"/>
    <mergeCell ref="R212:S212"/>
    <mergeCell ref="R213:S213"/>
    <mergeCell ref="R214:S214"/>
    <mergeCell ref="R215:S215"/>
    <mergeCell ref="R216:S216"/>
    <mergeCell ref="R207:S207"/>
    <mergeCell ref="R208:S208"/>
    <mergeCell ref="R209:S209"/>
    <mergeCell ref="R210:S210"/>
    <mergeCell ref="R211:S211"/>
    <mergeCell ref="R222:S222"/>
    <mergeCell ref="R223:S223"/>
    <mergeCell ref="R224:S224"/>
    <mergeCell ref="R225:S225"/>
    <mergeCell ref="R226:S226"/>
    <mergeCell ref="R217:S217"/>
    <mergeCell ref="R218:S218"/>
    <mergeCell ref="R219:S219"/>
    <mergeCell ref="R220:S220"/>
    <mergeCell ref="R221:S221"/>
    <mergeCell ref="R235:S235"/>
    <mergeCell ref="R236:S236"/>
    <mergeCell ref="R242:S242"/>
    <mergeCell ref="R243:S243"/>
    <mergeCell ref="R227:S227"/>
    <mergeCell ref="R228:S228"/>
    <mergeCell ref="R229:S229"/>
    <mergeCell ref="R230:S230"/>
    <mergeCell ref="R231:S231"/>
    <mergeCell ref="R277:S277"/>
    <mergeCell ref="R278:S278"/>
    <mergeCell ref="R272:S272"/>
    <mergeCell ref="R273:S273"/>
    <mergeCell ref="R274:S274"/>
    <mergeCell ref="R275:S275"/>
    <mergeCell ref="R276:S276"/>
    <mergeCell ref="R267:S267"/>
    <mergeCell ref="R268:S268"/>
    <mergeCell ref="R269:S269"/>
    <mergeCell ref="R270:S270"/>
    <mergeCell ref="R271:S271"/>
    <mergeCell ref="R262:S262"/>
    <mergeCell ref="R263:S263"/>
    <mergeCell ref="R264:S264"/>
    <mergeCell ref="R265:S265"/>
    <mergeCell ref="R266:S266"/>
    <mergeCell ref="R257:S257"/>
    <mergeCell ref="R258:S258"/>
    <mergeCell ref="R259:S259"/>
    <mergeCell ref="R260:S260"/>
    <mergeCell ref="R261:S261"/>
    <mergeCell ref="R3:S3"/>
    <mergeCell ref="R5:S5"/>
    <mergeCell ref="R7:S7"/>
    <mergeCell ref="R253:S253"/>
    <mergeCell ref="R254:S254"/>
    <mergeCell ref="R255:S255"/>
    <mergeCell ref="R256:S256"/>
    <mergeCell ref="R247:S247"/>
    <mergeCell ref="R248:S248"/>
    <mergeCell ref="R249:S249"/>
    <mergeCell ref="R250:S250"/>
    <mergeCell ref="R251:S251"/>
    <mergeCell ref="R252:S252"/>
    <mergeCell ref="R244:S244"/>
    <mergeCell ref="R245:S245"/>
    <mergeCell ref="R246:S246"/>
    <mergeCell ref="R237:S237"/>
    <mergeCell ref="R238:S238"/>
    <mergeCell ref="R239:S239"/>
    <mergeCell ref="R240:S240"/>
    <mergeCell ref="R241:S241"/>
    <mergeCell ref="R232:S232"/>
    <mergeCell ref="R233:S233"/>
    <mergeCell ref="R234:S234"/>
  </mergeCells>
  <dataValidations count="10">
    <dataValidation allowBlank="1" showInputMessage="1" showErrorMessage="1" promptTitle="Hinweis:" prompt="Die Seitenzahlen können nur händisch nach Ausdruck der Belegliste eingetragen werden!" sqref="J7:J8"/>
    <dataValidation errorStyle="information" operator="lessThanOrEqual" allowBlank="1" showInputMessage="1" errorTitle="Achtung" error="Keine Zuwendung &gt; Nettobetrag" sqref="R14:R278"/>
    <dataValidation type="decimal" errorStyle="information" operator="lessThanOrEqual" allowBlank="1" showInputMessage="1" showErrorMessage="1" errorTitle="Achtung" error="Keine Zuwendung &gt; Nettobetrag" sqref="S18 S21 S24 S27 S30 S33 S36 S39 S42 S45 S48 S51 S54 S57 S60 S63 S66 S69 S72 S75 S78 S81 S84 S87 S90 S93 S96 S99 S102 S105 S108 S111 S114 S117 S120 S123 S126 S129 S132 S135 S138 S141 S144 S147 S150 S153 S156 S159 S162 S165 S168 S171 S174 S177 S180 S183 S186 S189 S192 S195 S198 S201 S204 S207 S210 S213 S216 S219 S222 S225 S228 S231 S234 S237 S240 S243 S246 S249 S252 S255 S258 S261 S264 S267 S270 S273 S276">
      <formula1>$Q18</formula1>
    </dataValidation>
    <dataValidation type="whole" allowBlank="1" showInputMessage="1" showErrorMessage="1" sqref="A16:A278">
      <formula1>1</formula1>
      <formula2>999</formula2>
    </dataValidation>
    <dataValidation type="date" allowBlank="1" showInputMessage="1" showErrorMessage="1" sqref="D16:E278 J16:J278">
      <formula1>41640</formula1>
      <formula2>55153</formula2>
    </dataValidation>
    <dataValidation type="decimal" allowBlank="1" showInputMessage="1" showErrorMessage="1" sqref="K16:Q278">
      <formula1>-1000000000</formula1>
      <formula2>1000000000</formula2>
    </dataValidation>
    <dataValidation type="list" allowBlank="1" showInputMessage="1" showErrorMessage="1" sqref="F16:F278">
      <formula1>IF($C$1="AFP",$CS$14:$CW$14,$CU$14:$CX$14)</formula1>
    </dataValidation>
    <dataValidation type="list" errorStyle="warning" allowBlank="1" showInputMessage="1" showErrorMessage="1" errorTitle="Bitte Förderverfahren auswählen" error="Bitte Förderverfahren auswählen" sqref="C1:D1">
      <formula1>$W$16:$W$17</formula1>
    </dataValidation>
    <dataValidation type="list" allowBlank="1" showInputMessage="1" showErrorMessage="1" sqref="H16:H278">
      <formula1>IF($C$1="AFP",INDIRECT(SUBSTITUTE(SUBSTITUTE(SUBSTITUTE(SUBSTITUTE(SUBSTITUTE(G16," ","_"),",","³"),"-","§"),"(","°"),")","²")),IF(F16 = $C$1,$AG$17:$AH$17,$AG$16:$AH$16))</formula1>
    </dataValidation>
    <dataValidation type="list" allowBlank="1" showInputMessage="1" showErrorMessage="1" sqref="G16:G278">
      <formula1>IF(F16=$CT$14,$CT$16:$CT$41,IF(F16=$CU$14,$CU$16:$CU$26,IF(F16=$CV$14,$CV$16:$CV$26,IF(F16=$CW$14,$CW$16:$CW$19))))</formula1>
    </dataValidation>
  </dataValidations>
  <pageMargins left="0.27559055118110237" right="0.15748031496062992" top="0.23622047244094491" bottom="0.23622047244094491" header="0.31496062992125984" footer="0.31496062992125984"/>
  <pageSetup paperSize="8" scale="62" fitToHeight="0" orientation="landscape" cellComments="asDisplayed"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F30"/>
  <sheetViews>
    <sheetView showGridLines="0" zoomScaleNormal="100" zoomScaleSheetLayoutView="70" workbookViewId="0">
      <selection activeCell="C7" sqref="C7"/>
    </sheetView>
  </sheetViews>
  <sheetFormatPr baseColWidth="10" defaultRowHeight="15" x14ac:dyDescent="0.25"/>
  <cols>
    <col min="1" max="1" width="2.7109375" style="38" customWidth="1"/>
    <col min="2" max="2" width="29.7109375" style="38" customWidth="1"/>
    <col min="3" max="3" width="130.7109375" style="38" customWidth="1"/>
    <col min="4" max="4" width="22.7109375" style="38" customWidth="1"/>
    <col min="5" max="5" width="24.7109375" style="38" customWidth="1"/>
    <col min="6" max="6" width="11.42578125" style="163"/>
    <col min="7" max="16384" width="11.42578125" style="38"/>
  </cols>
  <sheetData>
    <row r="1" spans="2:6" ht="15" customHeight="1" x14ac:dyDescent="0.25">
      <c r="B1" s="207" t="s">
        <v>227</v>
      </c>
      <c r="C1" s="208"/>
    </row>
    <row r="2" spans="2:6" ht="15.75" customHeight="1" thickBot="1" x14ac:dyDescent="0.3">
      <c r="B2" s="209"/>
      <c r="C2" s="210"/>
      <c r="D2" s="48"/>
      <c r="E2" s="49" t="s">
        <v>247</v>
      </c>
    </row>
    <row r="3" spans="2:6" ht="15" customHeight="1" thickBot="1" x14ac:dyDescent="0.3">
      <c r="B3" s="50"/>
      <c r="C3" s="51"/>
      <c r="D3" s="48"/>
      <c r="E3" s="48"/>
    </row>
    <row r="4" spans="2:6" ht="132" customHeight="1" x14ac:dyDescent="0.25">
      <c r="B4" s="204" t="s">
        <v>246</v>
      </c>
      <c r="C4" s="205"/>
      <c r="D4" s="205"/>
      <c r="E4" s="206"/>
    </row>
    <row r="5" spans="2:6" ht="201" customHeight="1" thickBot="1" x14ac:dyDescent="0.3">
      <c r="B5" s="201" t="s">
        <v>244</v>
      </c>
      <c r="C5" s="202"/>
      <c r="D5" s="202"/>
      <c r="E5" s="203"/>
    </row>
    <row r="6" spans="2:6" ht="20.100000000000001" customHeight="1" thickBot="1" x14ac:dyDescent="0.3">
      <c r="B6" s="52"/>
      <c r="C6" s="51"/>
    </row>
    <row r="7" spans="2:6" s="80" customFormat="1" ht="15.75" thickBot="1" x14ac:dyDescent="0.3">
      <c r="B7" s="53" t="s">
        <v>72</v>
      </c>
      <c r="C7" s="54"/>
      <c r="D7" s="55"/>
      <c r="E7" s="55"/>
      <c r="F7" s="164"/>
    </row>
    <row r="8" spans="2:6" s="80" customFormat="1" ht="36.75" customHeight="1" x14ac:dyDescent="0.25">
      <c r="B8" s="154" t="s">
        <v>143</v>
      </c>
      <c r="C8" s="86" t="s">
        <v>228</v>
      </c>
      <c r="D8" s="67" t="s">
        <v>58</v>
      </c>
      <c r="E8" s="70" t="s">
        <v>229</v>
      </c>
      <c r="F8" s="164"/>
    </row>
    <row r="9" spans="2:6" s="80" customFormat="1" ht="21.75" customHeight="1" x14ac:dyDescent="0.25">
      <c r="B9" s="155" t="s">
        <v>63</v>
      </c>
      <c r="C9" s="87" t="s">
        <v>68</v>
      </c>
      <c r="D9" s="65" t="s">
        <v>16</v>
      </c>
      <c r="E9" s="66" t="s">
        <v>13</v>
      </c>
      <c r="F9" s="164"/>
    </row>
    <row r="10" spans="2:6" s="80" customFormat="1" ht="22.5" customHeight="1" thickBot="1" x14ac:dyDescent="0.3">
      <c r="B10" s="156" t="s">
        <v>64</v>
      </c>
      <c r="C10" s="88" t="s">
        <v>65</v>
      </c>
      <c r="D10" s="71" t="s">
        <v>16</v>
      </c>
      <c r="E10" s="72" t="s">
        <v>13</v>
      </c>
      <c r="F10" s="164"/>
    </row>
    <row r="11" spans="2:6" s="80" customFormat="1" ht="20.100000000000001" customHeight="1" thickBot="1" x14ac:dyDescent="0.3">
      <c r="B11" s="78"/>
      <c r="C11" s="76"/>
      <c r="D11" s="77"/>
      <c r="E11" s="77"/>
      <c r="F11" s="164"/>
    </row>
    <row r="12" spans="2:6" s="80" customFormat="1" ht="15.75" thickBot="1" x14ac:dyDescent="0.3">
      <c r="B12" s="53" t="s">
        <v>21</v>
      </c>
      <c r="C12" s="54"/>
      <c r="D12" s="55"/>
      <c r="E12" s="55"/>
      <c r="F12" s="164"/>
    </row>
    <row r="13" spans="2:6" s="80" customFormat="1" ht="87" customHeight="1" thickBot="1" x14ac:dyDescent="0.3">
      <c r="B13" s="73" t="s">
        <v>79</v>
      </c>
      <c r="C13" s="89" t="s">
        <v>230</v>
      </c>
      <c r="D13" s="101" t="s">
        <v>17</v>
      </c>
      <c r="E13" s="101" t="s">
        <v>80</v>
      </c>
      <c r="F13" s="164"/>
    </row>
    <row r="14" spans="2:6" s="80" customFormat="1" ht="15.75" thickBot="1" x14ac:dyDescent="0.3">
      <c r="B14" s="56" t="s">
        <v>23</v>
      </c>
      <c r="C14" s="90" t="s">
        <v>10</v>
      </c>
      <c r="D14" s="57" t="s">
        <v>11</v>
      </c>
      <c r="E14" s="58" t="s">
        <v>12</v>
      </c>
      <c r="F14" s="164"/>
    </row>
    <row r="15" spans="2:6" s="80" customFormat="1" ht="91.5" customHeight="1" x14ac:dyDescent="0.25">
      <c r="B15" s="59" t="s">
        <v>24</v>
      </c>
      <c r="C15" s="86" t="s">
        <v>66</v>
      </c>
      <c r="D15" s="60" t="s">
        <v>51</v>
      </c>
      <c r="E15" s="61" t="s">
        <v>231</v>
      </c>
      <c r="F15" s="165"/>
    </row>
    <row r="16" spans="2:6" s="80" customFormat="1" ht="60" customHeight="1" x14ac:dyDescent="0.25">
      <c r="B16" s="81" t="s">
        <v>2</v>
      </c>
      <c r="C16" s="92" t="s">
        <v>53</v>
      </c>
      <c r="D16" s="82" t="s">
        <v>15</v>
      </c>
      <c r="E16" s="83"/>
      <c r="F16" s="165"/>
    </row>
    <row r="17" spans="2:6" s="80" customFormat="1" x14ac:dyDescent="0.25">
      <c r="B17" s="62" t="s">
        <v>1</v>
      </c>
      <c r="C17" s="91" t="s">
        <v>52</v>
      </c>
      <c r="D17" s="63" t="s">
        <v>15</v>
      </c>
      <c r="E17" s="64" t="s">
        <v>27</v>
      </c>
      <c r="F17" s="164"/>
    </row>
    <row r="18" spans="2:6" s="80" customFormat="1" ht="16.5" customHeight="1" x14ac:dyDescent="0.25">
      <c r="B18" s="81" t="s">
        <v>5</v>
      </c>
      <c r="C18" s="92" t="s">
        <v>54</v>
      </c>
      <c r="D18" s="84" t="s">
        <v>16</v>
      </c>
      <c r="E18" s="85" t="s">
        <v>13</v>
      </c>
      <c r="F18" s="164"/>
    </row>
    <row r="19" spans="2:6" s="80" customFormat="1" ht="53.25" x14ac:dyDescent="0.25">
      <c r="B19" s="81" t="s">
        <v>81</v>
      </c>
      <c r="C19" s="89" t="s">
        <v>234</v>
      </c>
      <c r="D19" s="67" t="s">
        <v>58</v>
      </c>
      <c r="E19" s="68" t="s">
        <v>232</v>
      </c>
      <c r="F19" s="164"/>
    </row>
    <row r="20" spans="2:6" s="80" customFormat="1" ht="60" x14ac:dyDescent="0.25">
      <c r="B20" s="81" t="s">
        <v>236</v>
      </c>
      <c r="C20" s="89" t="s">
        <v>235</v>
      </c>
      <c r="D20" s="67" t="s">
        <v>58</v>
      </c>
      <c r="E20" s="68" t="s">
        <v>233</v>
      </c>
      <c r="F20" s="164"/>
    </row>
    <row r="21" spans="2:6" s="80" customFormat="1" ht="45" x14ac:dyDescent="0.25">
      <c r="B21" s="132" t="s">
        <v>237</v>
      </c>
      <c r="C21" s="89" t="s">
        <v>238</v>
      </c>
      <c r="D21" s="67" t="s">
        <v>51</v>
      </c>
      <c r="E21" s="68" t="s">
        <v>239</v>
      </c>
      <c r="F21" s="164"/>
    </row>
    <row r="22" spans="2:6" s="80" customFormat="1" x14ac:dyDescent="0.25">
      <c r="B22" s="62" t="s">
        <v>26</v>
      </c>
      <c r="C22" s="91" t="s">
        <v>59</v>
      </c>
      <c r="D22" s="63" t="s">
        <v>16</v>
      </c>
      <c r="E22" s="64" t="s">
        <v>13</v>
      </c>
      <c r="F22" s="166"/>
    </row>
    <row r="23" spans="2:6" s="80" customFormat="1" ht="76.5" customHeight="1" x14ac:dyDescent="0.25">
      <c r="B23" s="73" t="s">
        <v>73</v>
      </c>
      <c r="C23" s="89" t="s">
        <v>67</v>
      </c>
      <c r="D23" s="65" t="s">
        <v>17</v>
      </c>
      <c r="E23" s="66" t="s">
        <v>14</v>
      </c>
      <c r="F23" s="164"/>
    </row>
    <row r="24" spans="2:6" s="80" customFormat="1" ht="116.25" customHeight="1" x14ac:dyDescent="0.25">
      <c r="B24" s="62" t="s">
        <v>69</v>
      </c>
      <c r="C24" s="87" t="s">
        <v>60</v>
      </c>
      <c r="D24" s="65" t="s">
        <v>17</v>
      </c>
      <c r="E24" s="66" t="s">
        <v>14</v>
      </c>
      <c r="F24" s="164"/>
    </row>
    <row r="25" spans="2:6" s="80" customFormat="1" ht="48.75" customHeight="1" x14ac:dyDescent="0.25">
      <c r="B25" s="94" t="s">
        <v>70</v>
      </c>
      <c r="C25" s="93" t="s">
        <v>61</v>
      </c>
      <c r="D25" s="95" t="s">
        <v>17</v>
      </c>
      <c r="E25" s="96" t="s">
        <v>14</v>
      </c>
      <c r="F25" s="164"/>
    </row>
    <row r="26" spans="2:6" s="80" customFormat="1" ht="34.5" customHeight="1" x14ac:dyDescent="0.25">
      <c r="B26" s="74" t="s">
        <v>240</v>
      </c>
      <c r="C26" s="87" t="s">
        <v>78</v>
      </c>
      <c r="D26" s="65" t="s">
        <v>17</v>
      </c>
      <c r="E26" s="66" t="s">
        <v>14</v>
      </c>
      <c r="F26" s="164"/>
    </row>
    <row r="27" spans="2:6" s="80" customFormat="1" x14ac:dyDescent="0.25">
      <c r="B27" s="74" t="s">
        <v>241</v>
      </c>
      <c r="C27" s="87" t="s">
        <v>74</v>
      </c>
      <c r="D27" s="65" t="s">
        <v>17</v>
      </c>
      <c r="E27" s="66" t="s">
        <v>14</v>
      </c>
      <c r="F27" s="164"/>
    </row>
    <row r="28" spans="2:6" s="80" customFormat="1" ht="104.25" x14ac:dyDescent="0.25">
      <c r="B28" s="75" t="s">
        <v>71</v>
      </c>
      <c r="C28" s="87" t="s">
        <v>243</v>
      </c>
      <c r="D28" s="67" t="s">
        <v>17</v>
      </c>
      <c r="E28" s="66" t="s">
        <v>14</v>
      </c>
      <c r="F28" s="164"/>
    </row>
    <row r="29" spans="2:6" s="80" customFormat="1" ht="62.25" customHeight="1" x14ac:dyDescent="0.25">
      <c r="B29" s="74" t="s">
        <v>242</v>
      </c>
      <c r="C29" s="87" t="s">
        <v>76</v>
      </c>
      <c r="D29" s="65" t="s">
        <v>17</v>
      </c>
      <c r="E29" s="69" t="s">
        <v>62</v>
      </c>
      <c r="F29" s="164"/>
    </row>
    <row r="30" spans="2:6" s="80" customFormat="1" ht="15.75" thickBot="1" x14ac:dyDescent="0.3">
      <c r="B30" s="153" t="s">
        <v>37</v>
      </c>
      <c r="C30" s="88" t="s">
        <v>75</v>
      </c>
      <c r="D30" s="71" t="s">
        <v>15</v>
      </c>
      <c r="E30" s="79"/>
      <c r="F30" s="164"/>
    </row>
  </sheetData>
  <sheetProtection algorithmName="SHA-512" hashValue="eP705Cfa0MWf56ozwxi0H5PkHJurx00083468jeTmrGCPaG6DQU4r5LcVxhZ+LOWmuZiyi/V60+1+VtS+uaz3A==" saltValue="DIJfBAQTc5bQdch3We7foA==" spinCount="100000" sheet="1" objects="1" scenarios="1"/>
  <mergeCells count="3">
    <mergeCell ref="B5:E5"/>
    <mergeCell ref="B4:E4"/>
    <mergeCell ref="B1:C2"/>
  </mergeCells>
  <pageMargins left="0.25" right="0.25" top="0.75" bottom="0.75" header="0.3" footer="0.3"/>
  <pageSetup paperSize="8" scale="61" orientation="portrait" r:id="rId1"/>
  <colBreaks count="1" manualBreakCount="1">
    <brk id="2"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7"/>
  <sheetViews>
    <sheetView workbookViewId="0"/>
  </sheetViews>
  <sheetFormatPr baseColWidth="10" defaultRowHeight="15" x14ac:dyDescent="0.25"/>
  <cols>
    <col min="1" max="1" width="39.7109375" bestFit="1" customWidth="1"/>
    <col min="2" max="2" width="20.140625" bestFit="1" customWidth="1"/>
    <col min="3" max="3" width="16.5703125" bestFit="1" customWidth="1"/>
    <col min="4" max="4" width="13.7109375" bestFit="1" customWidth="1"/>
    <col min="6" max="6" width="21.85546875" customWidth="1"/>
  </cols>
  <sheetData>
    <row r="1" spans="1:6" x14ac:dyDescent="0.25">
      <c r="A1" t="s">
        <v>39</v>
      </c>
      <c r="B1" t="s">
        <v>43</v>
      </c>
      <c r="C1" t="s">
        <v>42</v>
      </c>
      <c r="D1" t="s">
        <v>41</v>
      </c>
      <c r="F1" t="s">
        <v>45</v>
      </c>
    </row>
    <row r="2" spans="1:6" x14ac:dyDescent="0.25">
      <c r="A2" t="s">
        <v>0</v>
      </c>
      <c r="C2" t="s">
        <v>40</v>
      </c>
      <c r="D2" t="s">
        <v>40</v>
      </c>
      <c r="F2">
        <v>12</v>
      </c>
    </row>
    <row r="3" spans="1:6" x14ac:dyDescent="0.25">
      <c r="A3" t="s">
        <v>1</v>
      </c>
      <c r="C3" t="s">
        <v>40</v>
      </c>
      <c r="D3" t="s">
        <v>40</v>
      </c>
    </row>
    <row r="4" spans="1:6" x14ac:dyDescent="0.25">
      <c r="A4" t="s">
        <v>2</v>
      </c>
      <c r="C4" t="s">
        <v>40</v>
      </c>
      <c r="D4" t="s">
        <v>40</v>
      </c>
    </row>
    <row r="5" spans="1:6" x14ac:dyDescent="0.25">
      <c r="A5" t="s">
        <v>30</v>
      </c>
      <c r="C5" t="s">
        <v>40</v>
      </c>
      <c r="D5" t="s">
        <v>40</v>
      </c>
    </row>
    <row r="6" spans="1:6" x14ac:dyDescent="0.25">
      <c r="A6" t="s">
        <v>38</v>
      </c>
      <c r="C6" t="s">
        <v>40</v>
      </c>
      <c r="D6" t="s">
        <v>40</v>
      </c>
    </row>
    <row r="7" spans="1:6" x14ac:dyDescent="0.25">
      <c r="A7" t="s">
        <v>3</v>
      </c>
      <c r="C7" t="s">
        <v>40</v>
      </c>
      <c r="D7" t="s">
        <v>40</v>
      </c>
    </row>
    <row r="8" spans="1:6" x14ac:dyDescent="0.25">
      <c r="A8" t="s">
        <v>4</v>
      </c>
      <c r="C8" t="s">
        <v>40</v>
      </c>
      <c r="D8" t="s">
        <v>40</v>
      </c>
    </row>
    <row r="9" spans="1:6" x14ac:dyDescent="0.25">
      <c r="A9" t="s">
        <v>5</v>
      </c>
      <c r="C9" t="s">
        <v>40</v>
      </c>
      <c r="D9" t="s">
        <v>40</v>
      </c>
    </row>
    <row r="10" spans="1:6" x14ac:dyDescent="0.25">
      <c r="A10" t="s">
        <v>6</v>
      </c>
      <c r="C10" t="s">
        <v>40</v>
      </c>
      <c r="D10" t="s">
        <v>40</v>
      </c>
    </row>
    <row r="11" spans="1:6" x14ac:dyDescent="0.25">
      <c r="A11" t="s">
        <v>9</v>
      </c>
      <c r="C11" t="s">
        <v>40</v>
      </c>
      <c r="D11" t="s">
        <v>40</v>
      </c>
    </row>
    <row r="12" spans="1:6" x14ac:dyDescent="0.25">
      <c r="A12" t="s">
        <v>19</v>
      </c>
      <c r="C12" t="s">
        <v>40</v>
      </c>
      <c r="D12" t="s">
        <v>40</v>
      </c>
    </row>
    <row r="13" spans="1:6" x14ac:dyDescent="0.25">
      <c r="A13" t="s">
        <v>7</v>
      </c>
      <c r="C13" t="s">
        <v>40</v>
      </c>
      <c r="D13" t="s">
        <v>40</v>
      </c>
    </row>
    <row r="14" spans="1:6" x14ac:dyDescent="0.25">
      <c r="A14" t="s">
        <v>31</v>
      </c>
      <c r="C14" t="s">
        <v>40</v>
      </c>
      <c r="D14" t="s">
        <v>40</v>
      </c>
    </row>
    <row r="15" spans="1:6" x14ac:dyDescent="0.25">
      <c r="A15" t="s">
        <v>20</v>
      </c>
      <c r="C15" t="s">
        <v>40</v>
      </c>
      <c r="D15" t="s">
        <v>40</v>
      </c>
    </row>
    <row r="16" spans="1:6" x14ac:dyDescent="0.25">
      <c r="A16" t="s">
        <v>8</v>
      </c>
      <c r="C16" t="s">
        <v>40</v>
      </c>
      <c r="D16" t="s">
        <v>40</v>
      </c>
    </row>
    <row r="17" spans="1:4" x14ac:dyDescent="0.25">
      <c r="A17" t="s">
        <v>133</v>
      </c>
      <c r="D17" t="s">
        <v>40</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63</vt:i4>
      </vt:variant>
    </vt:vector>
  </HeadingPairs>
  <TitlesOfParts>
    <vt:vector size="66" baseType="lpstr">
      <vt:lpstr>Rechnungsblatt</vt:lpstr>
      <vt:lpstr>Erläuterungen</vt:lpstr>
      <vt:lpstr>Hilfstabelle_Spalten</vt:lpstr>
      <vt:lpstr>Abdeckung_Güllelager</vt:lpstr>
      <vt:lpstr>Ablösung_von_Verbindlichkeiten</vt:lpstr>
      <vt:lpstr>Abluftreinigungsanlagen</vt:lpstr>
      <vt:lpstr>Anlagen_der_Innenwirtschaft</vt:lpstr>
      <vt:lpstr>Aufzuchtferkelstall</vt:lpstr>
      <vt:lpstr>Bauliche_Anlagen_Bewässerung</vt:lpstr>
      <vt:lpstr>Bauliche_Maßnahmen_Energieeinsparung</vt:lpstr>
      <vt:lpstr>Baunebenkosten</vt:lpstr>
      <vt:lpstr>Betreuer</vt:lpstr>
      <vt:lpstr>Biobett§System</vt:lpstr>
      <vt:lpstr>Dauerkulturen_°Gerüste³_…²</vt:lpstr>
      <vt:lpstr>Dauerkulturen_Pflanzen</vt:lpstr>
      <vt:lpstr>Erläuterungen!Druckbereich</vt:lpstr>
      <vt:lpstr>Rechnungsblatt!Druckbereich</vt:lpstr>
      <vt:lpstr>Rechnungsblatt!Drucktitel</vt:lpstr>
      <vt:lpstr>Dunglager_fest</vt:lpstr>
      <vt:lpstr>Dunglager_fest_mit_längerer_Lagerdauer</vt:lpstr>
      <vt:lpstr>Dunglager_flüssig</vt:lpstr>
      <vt:lpstr>Dunglager_flüssig_mit_Abdeckung</vt:lpstr>
      <vt:lpstr>Emissionsarme_Stallböden</vt:lpstr>
      <vt:lpstr>Erschließung</vt:lpstr>
      <vt:lpstr>Finanzierungskosten</vt:lpstr>
      <vt:lpstr>Frostschutzberegnung</vt:lpstr>
      <vt:lpstr>Futtersilos</vt:lpstr>
      <vt:lpstr>Fütterungssysteme_für_nährstoffreduzierte_Phasenfütterung</vt:lpstr>
      <vt:lpstr>Gebäudekauf</vt:lpstr>
      <vt:lpstr>Gewächshaus</vt:lpstr>
      <vt:lpstr>Güllekühlung</vt:lpstr>
      <vt:lpstr>Hagelnetze</vt:lpstr>
      <vt:lpstr>Heu§³_Einstreulager</vt:lpstr>
      <vt:lpstr>Jungviehstall</vt:lpstr>
      <vt:lpstr>Kot§Harn§Trennung</vt:lpstr>
      <vt:lpstr>Lagerhalle_für_Futtermittel</vt:lpstr>
      <vt:lpstr>Lagerraum_Obst³_Gemüse</vt:lpstr>
      <vt:lpstr>Landkauf</vt:lpstr>
      <vt:lpstr>Legehennenstall</vt:lpstr>
      <vt:lpstr>Maschinen_der_Innen§³_Außenwirtschaft</vt:lpstr>
      <vt:lpstr>Maschinen_Dung</vt:lpstr>
      <vt:lpstr>Maschinen_Pflanzenschutz</vt:lpstr>
      <vt:lpstr>Maschinen³_Anlagen_Bewässerung</vt:lpstr>
      <vt:lpstr>Maschinen³_Anlagen_Energieeinsparung</vt:lpstr>
      <vt:lpstr>Mastgeflügelstall</vt:lpstr>
      <vt:lpstr>Mastschweinestall</vt:lpstr>
      <vt:lpstr>Mechanische_Unkrautbekämpfung</vt:lpstr>
      <vt:lpstr>Milchkuhstall</vt:lpstr>
      <vt:lpstr>Mutterkühe³_Rindermast</vt:lpstr>
      <vt:lpstr>Patentrechte³_Lizenzen</vt:lpstr>
      <vt:lpstr>Pferdestall</vt:lpstr>
      <vt:lpstr>ProfilZeilen</vt:lpstr>
      <vt:lpstr>Rechte³_ZA</vt:lpstr>
      <vt:lpstr>Reinigungsplätze_für_Pflanzenschutzgeräte</vt:lpstr>
      <vt:lpstr>Schaf§³_Ziegenstall</vt:lpstr>
      <vt:lpstr>Sonstige_bauliche_Anlagen</vt:lpstr>
      <vt:lpstr>Sonstige_Dienstleistungen</vt:lpstr>
      <vt:lpstr>Sonstige_Ställe</vt:lpstr>
      <vt:lpstr>Sonstiges</vt:lpstr>
      <vt:lpstr>Tieraufstockung</vt:lpstr>
      <vt:lpstr>Überbrückungsbedarf</vt:lpstr>
      <vt:lpstr>Umlaufvermögen</vt:lpstr>
      <vt:lpstr>Verarbeitungs§³_Verkaufsräume</vt:lpstr>
      <vt:lpstr>Verkleinerte_Güllekanäle</vt:lpstr>
      <vt:lpstr>Wohnhaus</vt:lpstr>
      <vt:lpstr>Zuchtsauenstall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Grocholl, Simon (MLR)</cp:lastModifiedBy>
  <cp:lastPrinted>2022-09-14T06:18:45Z</cp:lastPrinted>
  <dcterms:created xsi:type="dcterms:W3CDTF">2014-10-23T08:24:36Z</dcterms:created>
  <dcterms:modified xsi:type="dcterms:W3CDTF">2022-09-14T08:07:30Z</dcterms:modified>
</cp:coreProperties>
</file>