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65" windowWidth="14265" windowHeight="8385" tabRatio="660"/>
  </bookViews>
  <sheets>
    <sheet name="Hinweise" sheetId="19" r:id="rId1"/>
    <sheet name="Dia_gesamt" sheetId="12" r:id="rId2"/>
    <sheet name="Dia_Veränd_ha" sheetId="13" r:id="rId3"/>
    <sheet name="Dia_Veränd_Prz" sheetId="15" r:id="rId4"/>
    <sheet name="Dia_Verbrauch je Tag" sheetId="18" r:id="rId5"/>
    <sheet name="BF" sheetId="2" r:id="rId6"/>
    <sheet name="SuV" sheetId="3" r:id="rId7"/>
    <sheet name="LN" sheetId="4" r:id="rId8"/>
    <sheet name="WF" sheetId="5" r:id="rId9"/>
    <sheet name="WasF" sheetId="6" r:id="rId10"/>
  </sheets>
  <definedNames>
    <definedName name="_xlnm.Print_Area" localSheetId="5">BF!$B$1:$Y$54</definedName>
    <definedName name="_xlnm.Print_Area" localSheetId="1">Dia_gesamt!$B$10:$J$43</definedName>
    <definedName name="_xlnm.Print_Area" localSheetId="2">Dia_Veränd_ha!$B$10:$J$43</definedName>
    <definedName name="_xlnm.Print_Area" localSheetId="3">Dia_Veränd_Prz!$B$10:$J$43</definedName>
    <definedName name="_xlnm.Print_Area" localSheetId="4">'Dia_Verbrauch je Tag'!$B$10:$J$43</definedName>
    <definedName name="_xlnm.Print_Area" localSheetId="0">Hinweise!$A$1:$K$20</definedName>
    <definedName name="_xlnm.Print_Area" localSheetId="7">LN!$B$1:$Y$54</definedName>
    <definedName name="_xlnm.Print_Area" localSheetId="6">SuV!$B$1:$Y$54</definedName>
    <definedName name="_xlnm.Print_Area" localSheetId="9">WasF!$B$1:$Y$54</definedName>
    <definedName name="_xlnm.Print_Area" localSheetId="8">WF!$B$1:$Y$54</definedName>
    <definedName name="_xlnm.Print_Titles" localSheetId="5">BF!$1:$3</definedName>
    <definedName name="_xlnm.Print_Titles" localSheetId="7">LN!$1:$7</definedName>
    <definedName name="_xlnm.Print_Titles" localSheetId="6">SuV!$1:$3</definedName>
    <definedName name="_xlnm.Print_Titles" localSheetId="9">WasF!$1:$7</definedName>
    <definedName name="_xlnm.Print_Titles" localSheetId="8">WF!$1:$7</definedName>
  </definedNames>
  <calcPr calcId="145621" fullCalcOnLoad="1" fullPrecision="0"/>
</workbook>
</file>

<file path=xl/calcChain.xml><?xml version="1.0" encoding="utf-8"?>
<calcChain xmlns="http://schemas.openxmlformats.org/spreadsheetml/2006/main">
  <c r="Q1" i="18" l="1"/>
  <c r="Q1" i="15"/>
  <c r="Q1" i="13"/>
  <c r="Y163" i="6"/>
  <c r="Y164" i="6"/>
  <c r="Y161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08" i="6"/>
  <c r="Y109" i="6"/>
  <c r="Y106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163" i="5"/>
  <c r="Y164" i="5"/>
  <c r="Y161" i="5"/>
  <c r="Y159" i="5"/>
  <c r="Y158" i="5"/>
  <c r="Y157" i="5"/>
  <c r="Y156" i="5"/>
  <c r="Y155" i="5"/>
  <c r="Y154" i="5"/>
  <c r="Y153" i="5"/>
  <c r="Y152" i="5"/>
  <c r="Y151" i="5"/>
  <c r="Y150" i="5"/>
  <c r="Y149" i="5"/>
  <c r="Y148" i="5"/>
  <c r="Y147" i="5"/>
  <c r="Y146" i="5"/>
  <c r="Y145" i="5"/>
  <c r="Y144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08" i="5"/>
  <c r="Y109" i="5"/>
  <c r="Y106" i="5"/>
  <c r="Y104" i="5"/>
  <c r="Y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214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7" i="4"/>
  <c r="Y186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3" i="4"/>
  <c r="Y164" i="4"/>
  <c r="Y161" i="4"/>
  <c r="Y159" i="4"/>
  <c r="Y158" i="4"/>
  <c r="Y157" i="4"/>
  <c r="Y156" i="4"/>
  <c r="Y155" i="4"/>
  <c r="Y154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3" i="4"/>
  <c r="Y122" i="4"/>
  <c r="Y121" i="4"/>
  <c r="Y120" i="4"/>
  <c r="Y119" i="4"/>
  <c r="Y118" i="4"/>
  <c r="Y117" i="4"/>
  <c r="Y116" i="4"/>
  <c r="Y115" i="4"/>
  <c r="Y108" i="4"/>
  <c r="Y109" i="4"/>
  <c r="Y106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163" i="3"/>
  <c r="Y164" i="3"/>
  <c r="Y161" i="3"/>
  <c r="Y159" i="3"/>
  <c r="Y158" i="3"/>
  <c r="Y157" i="3"/>
  <c r="Y156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08" i="3"/>
  <c r="Y109" i="3"/>
  <c r="Y106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N6" i="12"/>
  <c r="N5" i="12"/>
  <c r="N4" i="12"/>
  <c r="N3" i="12"/>
  <c r="N2" i="12"/>
  <c r="M2" i="12"/>
  <c r="N1" i="12"/>
  <c r="Y163" i="2"/>
  <c r="Y164" i="2"/>
  <c r="Y161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09" i="2"/>
  <c r="Y108" i="2"/>
  <c r="Y106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A2" i="18"/>
  <c r="P2" i="18" s="1"/>
  <c r="A2" i="15"/>
  <c r="P6" i="15" s="1"/>
  <c r="O2" i="18"/>
  <c r="O1" i="18"/>
  <c r="P1" i="18"/>
  <c r="O1" i="15"/>
  <c r="P1" i="15"/>
  <c r="A2" i="13"/>
  <c r="B2" i="13" s="1"/>
  <c r="O1" i="13"/>
  <c r="P1" i="13"/>
  <c r="M6" i="12"/>
  <c r="M5" i="12"/>
  <c r="M4" i="12"/>
  <c r="M3" i="12"/>
  <c r="L6" i="12"/>
  <c r="L5" i="12"/>
  <c r="L4" i="12"/>
  <c r="L3" i="12"/>
  <c r="L2" i="12"/>
  <c r="L1" i="12"/>
  <c r="M1" i="12"/>
  <c r="X161" i="6"/>
  <c r="W161" i="6"/>
  <c r="X159" i="6"/>
  <c r="W159" i="6"/>
  <c r="X158" i="6"/>
  <c r="W158" i="6"/>
  <c r="X157" i="6"/>
  <c r="W157" i="6"/>
  <c r="X156" i="6"/>
  <c r="W156" i="6"/>
  <c r="X155" i="6"/>
  <c r="W155" i="6"/>
  <c r="X154" i="6"/>
  <c r="W154" i="6"/>
  <c r="X153" i="6"/>
  <c r="W153" i="6"/>
  <c r="X152" i="6"/>
  <c r="W152" i="6"/>
  <c r="X151" i="6"/>
  <c r="W151" i="6"/>
  <c r="X150" i="6"/>
  <c r="W150" i="6"/>
  <c r="X149" i="6"/>
  <c r="W149" i="6"/>
  <c r="X148" i="6"/>
  <c r="W148" i="6"/>
  <c r="X147" i="6"/>
  <c r="W147" i="6"/>
  <c r="X146" i="6"/>
  <c r="W146" i="6"/>
  <c r="X145" i="6"/>
  <c r="W145" i="6"/>
  <c r="X144" i="6"/>
  <c r="W144" i="6"/>
  <c r="X143" i="6"/>
  <c r="W143" i="6"/>
  <c r="X142" i="6"/>
  <c r="W142" i="6"/>
  <c r="X141" i="6"/>
  <c r="W141" i="6"/>
  <c r="X140" i="6"/>
  <c r="W140" i="6"/>
  <c r="X139" i="6"/>
  <c r="W139" i="6"/>
  <c r="X138" i="6"/>
  <c r="W138" i="6"/>
  <c r="X137" i="6"/>
  <c r="W137" i="6"/>
  <c r="X136" i="6"/>
  <c r="W136" i="6"/>
  <c r="X135" i="6"/>
  <c r="W135" i="6"/>
  <c r="X134" i="6"/>
  <c r="W134" i="6"/>
  <c r="X133" i="6"/>
  <c r="W133" i="6"/>
  <c r="X132" i="6"/>
  <c r="W132" i="6"/>
  <c r="X131" i="6"/>
  <c r="W131" i="6"/>
  <c r="X130" i="6"/>
  <c r="W130" i="6"/>
  <c r="X129" i="6"/>
  <c r="W129" i="6"/>
  <c r="X128" i="6"/>
  <c r="W128" i="6"/>
  <c r="X127" i="6"/>
  <c r="W127" i="6"/>
  <c r="X126" i="6"/>
  <c r="W126" i="6"/>
  <c r="X125" i="6"/>
  <c r="W125" i="6"/>
  <c r="X124" i="6"/>
  <c r="W124" i="6"/>
  <c r="X123" i="6"/>
  <c r="W123" i="6"/>
  <c r="X122" i="6"/>
  <c r="W122" i="6"/>
  <c r="X121" i="6"/>
  <c r="W121" i="6"/>
  <c r="X120" i="6"/>
  <c r="W120" i="6"/>
  <c r="X119" i="6"/>
  <c r="W119" i="6"/>
  <c r="X118" i="6"/>
  <c r="W118" i="6"/>
  <c r="X117" i="6"/>
  <c r="W117" i="6"/>
  <c r="X116" i="6"/>
  <c r="X163" i="6"/>
  <c r="W116" i="6"/>
  <c r="W163" i="6"/>
  <c r="X115" i="6"/>
  <c r="W115" i="6"/>
  <c r="X106" i="6"/>
  <c r="W106" i="6"/>
  <c r="X104" i="6"/>
  <c r="W104" i="6"/>
  <c r="X103" i="6"/>
  <c r="W103" i="6"/>
  <c r="X102" i="6"/>
  <c r="W102" i="6"/>
  <c r="X101" i="6"/>
  <c r="W101" i="6"/>
  <c r="X100" i="6"/>
  <c r="W100" i="6"/>
  <c r="X99" i="6"/>
  <c r="W99" i="6"/>
  <c r="X98" i="6"/>
  <c r="W98" i="6"/>
  <c r="X97" i="6"/>
  <c r="W97" i="6"/>
  <c r="X96" i="6"/>
  <c r="W96" i="6"/>
  <c r="X95" i="6"/>
  <c r="W95" i="6"/>
  <c r="X94" i="6"/>
  <c r="W94" i="6"/>
  <c r="X93" i="6"/>
  <c r="W93" i="6"/>
  <c r="X92" i="6"/>
  <c r="W92" i="6"/>
  <c r="X91" i="6"/>
  <c r="W91" i="6"/>
  <c r="X90" i="6"/>
  <c r="W90" i="6"/>
  <c r="X89" i="6"/>
  <c r="W89" i="6"/>
  <c r="X88" i="6"/>
  <c r="W88" i="6"/>
  <c r="X87" i="6"/>
  <c r="W87" i="6"/>
  <c r="X86" i="6"/>
  <c r="W86" i="6"/>
  <c r="X85" i="6"/>
  <c r="W85" i="6"/>
  <c r="X84" i="6"/>
  <c r="W84" i="6"/>
  <c r="X83" i="6"/>
  <c r="W83" i="6"/>
  <c r="X82" i="6"/>
  <c r="W82" i="6"/>
  <c r="X81" i="6"/>
  <c r="W81" i="6"/>
  <c r="X80" i="6"/>
  <c r="W80" i="6"/>
  <c r="X79" i="6"/>
  <c r="W79" i="6"/>
  <c r="X78" i="6"/>
  <c r="W78" i="6"/>
  <c r="X77" i="6"/>
  <c r="W77" i="6"/>
  <c r="X76" i="6"/>
  <c r="W76" i="6"/>
  <c r="X75" i="6"/>
  <c r="W75" i="6"/>
  <c r="X74" i="6"/>
  <c r="W74" i="6"/>
  <c r="X73" i="6"/>
  <c r="W73" i="6"/>
  <c r="X72" i="6"/>
  <c r="W72" i="6"/>
  <c r="X71" i="6"/>
  <c r="W71" i="6"/>
  <c r="X70" i="6"/>
  <c r="W70" i="6"/>
  <c r="X69" i="6"/>
  <c r="W69" i="6"/>
  <c r="X68" i="6"/>
  <c r="W68" i="6"/>
  <c r="X67" i="6"/>
  <c r="W67" i="6"/>
  <c r="X66" i="6"/>
  <c r="W66" i="6"/>
  <c r="X65" i="6"/>
  <c r="W65" i="6"/>
  <c r="X64" i="6"/>
  <c r="W64" i="6"/>
  <c r="X63" i="6"/>
  <c r="W63" i="6"/>
  <c r="X62" i="6"/>
  <c r="W62" i="6"/>
  <c r="X61" i="6"/>
  <c r="X108" i="6"/>
  <c r="W61" i="6"/>
  <c r="W108" i="6"/>
  <c r="W60" i="6"/>
  <c r="X161" i="5"/>
  <c r="W161" i="5"/>
  <c r="X159" i="5"/>
  <c r="W159" i="5"/>
  <c r="X158" i="5"/>
  <c r="W158" i="5"/>
  <c r="X157" i="5"/>
  <c r="W157" i="5"/>
  <c r="X156" i="5"/>
  <c r="W156" i="5"/>
  <c r="X155" i="5"/>
  <c r="W155" i="5"/>
  <c r="X154" i="5"/>
  <c r="W154" i="5"/>
  <c r="X153" i="5"/>
  <c r="W153" i="5"/>
  <c r="X152" i="5"/>
  <c r="W152" i="5"/>
  <c r="X151" i="5"/>
  <c r="W151" i="5"/>
  <c r="X150" i="5"/>
  <c r="W150" i="5"/>
  <c r="X149" i="5"/>
  <c r="W149" i="5"/>
  <c r="X148" i="5"/>
  <c r="W148" i="5"/>
  <c r="X147" i="5"/>
  <c r="W147" i="5"/>
  <c r="X146" i="5"/>
  <c r="W146" i="5"/>
  <c r="X145" i="5"/>
  <c r="W145" i="5"/>
  <c r="X144" i="5"/>
  <c r="W144" i="5"/>
  <c r="X143" i="5"/>
  <c r="W143" i="5"/>
  <c r="X142" i="5"/>
  <c r="W142" i="5"/>
  <c r="X141" i="5"/>
  <c r="W141" i="5"/>
  <c r="X140" i="5"/>
  <c r="W140" i="5"/>
  <c r="X139" i="5"/>
  <c r="W139" i="5"/>
  <c r="X138" i="5"/>
  <c r="W138" i="5"/>
  <c r="X137" i="5"/>
  <c r="W137" i="5"/>
  <c r="X136" i="5"/>
  <c r="W136" i="5"/>
  <c r="X135" i="5"/>
  <c r="W135" i="5"/>
  <c r="X134" i="5"/>
  <c r="W134" i="5"/>
  <c r="X133" i="5"/>
  <c r="W133" i="5"/>
  <c r="X132" i="5"/>
  <c r="W132" i="5"/>
  <c r="X131" i="5"/>
  <c r="W131" i="5"/>
  <c r="X130" i="5"/>
  <c r="W130" i="5"/>
  <c r="X129" i="5"/>
  <c r="W129" i="5"/>
  <c r="X128" i="5"/>
  <c r="W128" i="5"/>
  <c r="X127" i="5"/>
  <c r="W127" i="5"/>
  <c r="X126" i="5"/>
  <c r="W126" i="5"/>
  <c r="X125" i="5"/>
  <c r="W125" i="5"/>
  <c r="X124" i="5"/>
  <c r="W124" i="5"/>
  <c r="X123" i="5"/>
  <c r="W123" i="5"/>
  <c r="X122" i="5"/>
  <c r="W122" i="5"/>
  <c r="X121" i="5"/>
  <c r="W121" i="5"/>
  <c r="X120" i="5"/>
  <c r="W120" i="5"/>
  <c r="X119" i="5"/>
  <c r="W119" i="5"/>
  <c r="X118" i="5"/>
  <c r="W118" i="5"/>
  <c r="X117" i="5"/>
  <c r="W117" i="5"/>
  <c r="X116" i="5"/>
  <c r="X164" i="5"/>
  <c r="W116" i="5"/>
  <c r="W163" i="5"/>
  <c r="W115" i="5"/>
  <c r="X106" i="5"/>
  <c r="W106" i="5"/>
  <c r="X104" i="5"/>
  <c r="W104" i="5"/>
  <c r="X103" i="5"/>
  <c r="W103" i="5"/>
  <c r="X102" i="5"/>
  <c r="W102" i="5"/>
  <c r="X101" i="5"/>
  <c r="W101" i="5"/>
  <c r="X100" i="5"/>
  <c r="W100" i="5"/>
  <c r="X99" i="5"/>
  <c r="W99" i="5"/>
  <c r="X98" i="5"/>
  <c r="W98" i="5"/>
  <c r="X97" i="5"/>
  <c r="W97" i="5"/>
  <c r="X96" i="5"/>
  <c r="W96" i="5"/>
  <c r="X95" i="5"/>
  <c r="W95" i="5"/>
  <c r="X94" i="5"/>
  <c r="W94" i="5"/>
  <c r="X93" i="5"/>
  <c r="W93" i="5"/>
  <c r="X92" i="5"/>
  <c r="W92" i="5"/>
  <c r="X91" i="5"/>
  <c r="W91" i="5"/>
  <c r="X90" i="5"/>
  <c r="W90" i="5"/>
  <c r="X89" i="5"/>
  <c r="W89" i="5"/>
  <c r="X88" i="5"/>
  <c r="W88" i="5"/>
  <c r="X87" i="5"/>
  <c r="W87" i="5"/>
  <c r="X86" i="5"/>
  <c r="W86" i="5"/>
  <c r="X85" i="5"/>
  <c r="W85" i="5"/>
  <c r="X84" i="5"/>
  <c r="W84" i="5"/>
  <c r="X83" i="5"/>
  <c r="W83" i="5"/>
  <c r="X82" i="5"/>
  <c r="W82" i="5"/>
  <c r="X81" i="5"/>
  <c r="W81" i="5"/>
  <c r="X80" i="5"/>
  <c r="W80" i="5"/>
  <c r="X79" i="5"/>
  <c r="W79" i="5"/>
  <c r="X78" i="5"/>
  <c r="W78" i="5"/>
  <c r="X77" i="5"/>
  <c r="W77" i="5"/>
  <c r="X76" i="5"/>
  <c r="W76" i="5"/>
  <c r="X75" i="5"/>
  <c r="W75" i="5"/>
  <c r="X74" i="5"/>
  <c r="W74" i="5"/>
  <c r="X73" i="5"/>
  <c r="W73" i="5"/>
  <c r="X72" i="5"/>
  <c r="W72" i="5"/>
  <c r="X71" i="5"/>
  <c r="W71" i="5"/>
  <c r="X70" i="5"/>
  <c r="W70" i="5"/>
  <c r="X69" i="5"/>
  <c r="W69" i="5"/>
  <c r="X68" i="5"/>
  <c r="W68" i="5"/>
  <c r="X67" i="5"/>
  <c r="W67" i="5"/>
  <c r="X66" i="5"/>
  <c r="W66" i="5"/>
  <c r="X65" i="5"/>
  <c r="W65" i="5"/>
  <c r="X64" i="5"/>
  <c r="W64" i="5"/>
  <c r="X63" i="5"/>
  <c r="W63" i="5"/>
  <c r="X62" i="5"/>
  <c r="W62" i="5"/>
  <c r="X61" i="5"/>
  <c r="X108" i="5"/>
  <c r="W61" i="5"/>
  <c r="W108" i="5"/>
  <c r="W60" i="5"/>
  <c r="X214" i="4"/>
  <c r="W214" i="4"/>
  <c r="X212" i="4"/>
  <c r="W212" i="4"/>
  <c r="X211" i="4"/>
  <c r="W211" i="4"/>
  <c r="X210" i="4"/>
  <c r="W210" i="4"/>
  <c r="X209" i="4"/>
  <c r="W209" i="4"/>
  <c r="X208" i="4"/>
  <c r="W208" i="4"/>
  <c r="X207" i="4"/>
  <c r="W207" i="4"/>
  <c r="X206" i="4"/>
  <c r="W206" i="4"/>
  <c r="X205" i="4"/>
  <c r="W205" i="4"/>
  <c r="X204" i="4"/>
  <c r="W204" i="4"/>
  <c r="X203" i="4"/>
  <c r="W203" i="4"/>
  <c r="X202" i="4"/>
  <c r="W202" i="4"/>
  <c r="X201" i="4"/>
  <c r="W201" i="4"/>
  <c r="X200" i="4"/>
  <c r="W200" i="4"/>
  <c r="X199" i="4"/>
  <c r="W199" i="4"/>
  <c r="X198" i="4"/>
  <c r="W198" i="4"/>
  <c r="X197" i="4"/>
  <c r="W197" i="4"/>
  <c r="X196" i="4"/>
  <c r="W196" i="4"/>
  <c r="X195" i="4"/>
  <c r="W195" i="4"/>
  <c r="X194" i="4"/>
  <c r="W194" i="4"/>
  <c r="X193" i="4"/>
  <c r="W193" i="4"/>
  <c r="X192" i="4"/>
  <c r="W192" i="4"/>
  <c r="X191" i="4"/>
  <c r="W191" i="4"/>
  <c r="X190" i="4"/>
  <c r="W190" i="4"/>
  <c r="X189" i="4"/>
  <c r="W189" i="4"/>
  <c r="X188" i="4"/>
  <c r="W188" i="4"/>
  <c r="X187" i="4"/>
  <c r="W187" i="4"/>
  <c r="X186" i="4"/>
  <c r="W186" i="4"/>
  <c r="X185" i="4"/>
  <c r="W185" i="4"/>
  <c r="X184" i="4"/>
  <c r="W184" i="4"/>
  <c r="X183" i="4"/>
  <c r="W183" i="4"/>
  <c r="X182" i="4"/>
  <c r="W182" i="4"/>
  <c r="X181" i="4"/>
  <c r="W181" i="4"/>
  <c r="X180" i="4"/>
  <c r="W180" i="4"/>
  <c r="X179" i="4"/>
  <c r="W179" i="4"/>
  <c r="X178" i="4"/>
  <c r="W178" i="4"/>
  <c r="X177" i="4"/>
  <c r="W177" i="4"/>
  <c r="X176" i="4"/>
  <c r="W176" i="4"/>
  <c r="X175" i="4"/>
  <c r="W175" i="4"/>
  <c r="X174" i="4"/>
  <c r="W174" i="4"/>
  <c r="X173" i="4"/>
  <c r="W173" i="4"/>
  <c r="X172" i="4"/>
  <c r="W172" i="4"/>
  <c r="X171" i="4"/>
  <c r="W171" i="4"/>
  <c r="X170" i="4"/>
  <c r="W170" i="4"/>
  <c r="W169" i="4"/>
  <c r="X169" i="4"/>
  <c r="W168" i="4"/>
  <c r="X161" i="4"/>
  <c r="W161" i="4"/>
  <c r="X159" i="4"/>
  <c r="W159" i="4"/>
  <c r="X158" i="4"/>
  <c r="W158" i="4"/>
  <c r="X157" i="4"/>
  <c r="W157" i="4"/>
  <c r="X156" i="4"/>
  <c r="W156" i="4"/>
  <c r="X155" i="4"/>
  <c r="W155" i="4"/>
  <c r="X154" i="4"/>
  <c r="W154" i="4"/>
  <c r="X153" i="4"/>
  <c r="W153" i="4"/>
  <c r="X152" i="4"/>
  <c r="W152" i="4"/>
  <c r="X151" i="4"/>
  <c r="W151" i="4"/>
  <c r="X150" i="4"/>
  <c r="W150" i="4"/>
  <c r="X149" i="4"/>
  <c r="W149" i="4"/>
  <c r="X148" i="4"/>
  <c r="W148" i="4"/>
  <c r="X147" i="4"/>
  <c r="W147" i="4"/>
  <c r="X146" i="4"/>
  <c r="W146" i="4"/>
  <c r="X145" i="4"/>
  <c r="W145" i="4"/>
  <c r="X144" i="4"/>
  <c r="W144" i="4"/>
  <c r="X143" i="4"/>
  <c r="W143" i="4"/>
  <c r="X142" i="4"/>
  <c r="W142" i="4"/>
  <c r="X141" i="4"/>
  <c r="W141" i="4"/>
  <c r="W163" i="4"/>
  <c r="X140" i="4"/>
  <c r="W140" i="4"/>
  <c r="X139" i="4"/>
  <c r="W139" i="4"/>
  <c r="X138" i="4"/>
  <c r="W138" i="4"/>
  <c r="X137" i="4"/>
  <c r="W137" i="4"/>
  <c r="X136" i="4"/>
  <c r="W136" i="4"/>
  <c r="X135" i="4"/>
  <c r="W135" i="4"/>
  <c r="X134" i="4"/>
  <c r="W134" i="4"/>
  <c r="X133" i="4"/>
  <c r="W133" i="4"/>
  <c r="X132" i="4"/>
  <c r="W132" i="4"/>
  <c r="X131" i="4"/>
  <c r="W131" i="4"/>
  <c r="X130" i="4"/>
  <c r="W130" i="4"/>
  <c r="X129" i="4"/>
  <c r="W129" i="4"/>
  <c r="X128" i="4"/>
  <c r="W128" i="4"/>
  <c r="X127" i="4"/>
  <c r="W127" i="4"/>
  <c r="X126" i="4"/>
  <c r="W126" i="4"/>
  <c r="X125" i="4"/>
  <c r="W125" i="4"/>
  <c r="X124" i="4"/>
  <c r="W124" i="4"/>
  <c r="X123" i="4"/>
  <c r="W123" i="4"/>
  <c r="X122" i="4"/>
  <c r="W122" i="4"/>
  <c r="X121" i="4"/>
  <c r="W121" i="4"/>
  <c r="X120" i="4"/>
  <c r="W120" i="4"/>
  <c r="X119" i="4"/>
  <c r="W119" i="4"/>
  <c r="X118" i="4"/>
  <c r="W118" i="4"/>
  <c r="X117" i="4"/>
  <c r="W117" i="4"/>
  <c r="X116" i="4"/>
  <c r="X163" i="4"/>
  <c r="W116" i="4"/>
  <c r="W115" i="4"/>
  <c r="X106" i="4"/>
  <c r="W106" i="4"/>
  <c r="X104" i="4"/>
  <c r="W104" i="4"/>
  <c r="X103" i="4"/>
  <c r="W103" i="4"/>
  <c r="X102" i="4"/>
  <c r="W102" i="4"/>
  <c r="X101" i="4"/>
  <c r="W101" i="4"/>
  <c r="X100" i="4"/>
  <c r="W100" i="4"/>
  <c r="X99" i="4"/>
  <c r="W99" i="4"/>
  <c r="X98" i="4"/>
  <c r="W98" i="4"/>
  <c r="X97" i="4"/>
  <c r="W97" i="4"/>
  <c r="X96" i="4"/>
  <c r="W96" i="4"/>
  <c r="X95" i="4"/>
  <c r="W95" i="4"/>
  <c r="X94" i="4"/>
  <c r="W94" i="4"/>
  <c r="X93" i="4"/>
  <c r="W93" i="4"/>
  <c r="X92" i="4"/>
  <c r="W92" i="4"/>
  <c r="X91" i="4"/>
  <c r="W91" i="4"/>
  <c r="X90" i="4"/>
  <c r="W90" i="4"/>
  <c r="X89" i="4"/>
  <c r="W89" i="4"/>
  <c r="X88" i="4"/>
  <c r="W88" i="4"/>
  <c r="X87" i="4"/>
  <c r="W87" i="4"/>
  <c r="X86" i="4"/>
  <c r="X109" i="4"/>
  <c r="W86" i="4"/>
  <c r="W108" i="4"/>
  <c r="X85" i="4"/>
  <c r="W85" i="4"/>
  <c r="X84" i="4"/>
  <c r="W84" i="4"/>
  <c r="X83" i="4"/>
  <c r="W83" i="4"/>
  <c r="X82" i="4"/>
  <c r="W82" i="4"/>
  <c r="X81" i="4"/>
  <c r="W81" i="4"/>
  <c r="X80" i="4"/>
  <c r="W80" i="4"/>
  <c r="X79" i="4"/>
  <c r="W79" i="4"/>
  <c r="X78" i="4"/>
  <c r="W78" i="4"/>
  <c r="X77" i="4"/>
  <c r="W77" i="4"/>
  <c r="X76" i="4"/>
  <c r="W76" i="4"/>
  <c r="X75" i="4"/>
  <c r="W75" i="4"/>
  <c r="X74" i="4"/>
  <c r="W74" i="4"/>
  <c r="X73" i="4"/>
  <c r="W73" i="4"/>
  <c r="X72" i="4"/>
  <c r="W72" i="4"/>
  <c r="X71" i="4"/>
  <c r="W71" i="4"/>
  <c r="X70" i="4"/>
  <c r="W70" i="4"/>
  <c r="X69" i="4"/>
  <c r="W69" i="4"/>
  <c r="X68" i="4"/>
  <c r="W68" i="4"/>
  <c r="X67" i="4"/>
  <c r="W67" i="4"/>
  <c r="X66" i="4"/>
  <c r="W66" i="4"/>
  <c r="X65" i="4"/>
  <c r="W65" i="4"/>
  <c r="X64" i="4"/>
  <c r="W64" i="4"/>
  <c r="X63" i="4"/>
  <c r="W63" i="4"/>
  <c r="X62" i="4"/>
  <c r="W62" i="4"/>
  <c r="X61" i="4"/>
  <c r="X108" i="4"/>
  <c r="W61" i="4"/>
  <c r="W60" i="4"/>
  <c r="X161" i="3"/>
  <c r="W161" i="3"/>
  <c r="X159" i="3"/>
  <c r="W159" i="3"/>
  <c r="X158" i="3"/>
  <c r="W158" i="3"/>
  <c r="X157" i="3"/>
  <c r="W157" i="3"/>
  <c r="X156" i="3"/>
  <c r="W156" i="3"/>
  <c r="X155" i="3"/>
  <c r="W155" i="3"/>
  <c r="X154" i="3"/>
  <c r="W154" i="3"/>
  <c r="X153" i="3"/>
  <c r="W153" i="3"/>
  <c r="X152" i="3"/>
  <c r="W152" i="3"/>
  <c r="X151" i="3"/>
  <c r="W151" i="3"/>
  <c r="X150" i="3"/>
  <c r="W150" i="3"/>
  <c r="X149" i="3"/>
  <c r="W149" i="3"/>
  <c r="X148" i="3"/>
  <c r="W148" i="3"/>
  <c r="X147" i="3"/>
  <c r="W147" i="3"/>
  <c r="X146" i="3"/>
  <c r="W146" i="3"/>
  <c r="X145" i="3"/>
  <c r="W145" i="3"/>
  <c r="X144" i="3"/>
  <c r="W144" i="3"/>
  <c r="X143" i="3"/>
  <c r="W143" i="3"/>
  <c r="X142" i="3"/>
  <c r="W142" i="3"/>
  <c r="X141" i="3"/>
  <c r="W141" i="3"/>
  <c r="X140" i="3"/>
  <c r="W140" i="3"/>
  <c r="X139" i="3"/>
  <c r="W139" i="3"/>
  <c r="X138" i="3"/>
  <c r="W138" i="3"/>
  <c r="X137" i="3"/>
  <c r="W137" i="3"/>
  <c r="X136" i="3"/>
  <c r="W136" i="3"/>
  <c r="X135" i="3"/>
  <c r="W135" i="3"/>
  <c r="X134" i="3"/>
  <c r="W134" i="3"/>
  <c r="X133" i="3"/>
  <c r="W133" i="3"/>
  <c r="X132" i="3"/>
  <c r="W132" i="3"/>
  <c r="X131" i="3"/>
  <c r="W131" i="3"/>
  <c r="X130" i="3"/>
  <c r="W130" i="3"/>
  <c r="X129" i="3"/>
  <c r="W129" i="3"/>
  <c r="X128" i="3"/>
  <c r="W128" i="3"/>
  <c r="X127" i="3"/>
  <c r="W127" i="3"/>
  <c r="X126" i="3"/>
  <c r="W126" i="3"/>
  <c r="X125" i="3"/>
  <c r="W125" i="3"/>
  <c r="X124" i="3"/>
  <c r="W124" i="3"/>
  <c r="X123" i="3"/>
  <c r="W123" i="3"/>
  <c r="X122" i="3"/>
  <c r="W122" i="3"/>
  <c r="X121" i="3"/>
  <c r="W121" i="3"/>
  <c r="X120" i="3"/>
  <c r="W120" i="3"/>
  <c r="X119" i="3"/>
  <c r="W119" i="3"/>
  <c r="X118" i="3"/>
  <c r="W118" i="3"/>
  <c r="X117" i="3"/>
  <c r="W117" i="3"/>
  <c r="X116" i="3"/>
  <c r="X163" i="3"/>
  <c r="W116" i="3"/>
  <c r="W163" i="3"/>
  <c r="X115" i="3"/>
  <c r="W115" i="3"/>
  <c r="X106" i="3"/>
  <c r="W106" i="3"/>
  <c r="X104" i="3"/>
  <c r="W104" i="3"/>
  <c r="X103" i="3"/>
  <c r="W103" i="3"/>
  <c r="X102" i="3"/>
  <c r="W102" i="3"/>
  <c r="X101" i="3"/>
  <c r="W101" i="3"/>
  <c r="X100" i="3"/>
  <c r="W100" i="3"/>
  <c r="X99" i="3"/>
  <c r="W99" i="3"/>
  <c r="X98" i="3"/>
  <c r="W98" i="3"/>
  <c r="X97" i="3"/>
  <c r="W97" i="3"/>
  <c r="X96" i="3"/>
  <c r="W96" i="3"/>
  <c r="X95" i="3"/>
  <c r="W95" i="3"/>
  <c r="X94" i="3"/>
  <c r="W94" i="3"/>
  <c r="X93" i="3"/>
  <c r="W93" i="3"/>
  <c r="X92" i="3"/>
  <c r="W92" i="3"/>
  <c r="X91" i="3"/>
  <c r="W91" i="3"/>
  <c r="X90" i="3"/>
  <c r="W90" i="3"/>
  <c r="X89" i="3"/>
  <c r="W89" i="3"/>
  <c r="X88" i="3"/>
  <c r="W88" i="3"/>
  <c r="X87" i="3"/>
  <c r="W87" i="3"/>
  <c r="X86" i="3"/>
  <c r="W86" i="3"/>
  <c r="X85" i="3"/>
  <c r="W85" i="3"/>
  <c r="X84" i="3"/>
  <c r="W84" i="3"/>
  <c r="X83" i="3"/>
  <c r="W83" i="3"/>
  <c r="X82" i="3"/>
  <c r="W82" i="3"/>
  <c r="X81" i="3"/>
  <c r="W81" i="3"/>
  <c r="X80" i="3"/>
  <c r="W80" i="3"/>
  <c r="X79" i="3"/>
  <c r="W79" i="3"/>
  <c r="X78" i="3"/>
  <c r="W78" i="3"/>
  <c r="X77" i="3"/>
  <c r="W77" i="3"/>
  <c r="X76" i="3"/>
  <c r="W76" i="3"/>
  <c r="X75" i="3"/>
  <c r="W75" i="3"/>
  <c r="X74" i="3"/>
  <c r="W74" i="3"/>
  <c r="X73" i="3"/>
  <c r="W73" i="3"/>
  <c r="X72" i="3"/>
  <c r="W72" i="3"/>
  <c r="X71" i="3"/>
  <c r="W71" i="3"/>
  <c r="X70" i="3"/>
  <c r="W70" i="3"/>
  <c r="X69" i="3"/>
  <c r="W69" i="3"/>
  <c r="X68" i="3"/>
  <c r="W68" i="3"/>
  <c r="X67" i="3"/>
  <c r="W67" i="3"/>
  <c r="X66" i="3"/>
  <c r="W66" i="3"/>
  <c r="X65" i="3"/>
  <c r="W65" i="3"/>
  <c r="X64" i="3"/>
  <c r="W64" i="3"/>
  <c r="X63" i="3"/>
  <c r="W63" i="3"/>
  <c r="X62" i="3"/>
  <c r="W62" i="3"/>
  <c r="X61" i="3"/>
  <c r="W61" i="3"/>
  <c r="W108" i="3"/>
  <c r="X108" i="3"/>
  <c r="W60" i="3"/>
  <c r="V106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W163" i="2"/>
  <c r="X163" i="2"/>
  <c r="W164" i="2"/>
  <c r="X164" i="2"/>
  <c r="X161" i="2"/>
  <c r="W161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W115" i="2"/>
  <c r="W108" i="2"/>
  <c r="X108" i="2"/>
  <c r="W109" i="2"/>
  <c r="X109" i="2"/>
  <c r="X106" i="2"/>
  <c r="W106" i="2"/>
  <c r="W62" i="2"/>
  <c r="X62" i="2"/>
  <c r="W63" i="2"/>
  <c r="X63" i="2"/>
  <c r="W64" i="2"/>
  <c r="X64" i="2"/>
  <c r="W65" i="2"/>
  <c r="X65" i="2"/>
  <c r="W66" i="2"/>
  <c r="X66" i="2"/>
  <c r="W67" i="2"/>
  <c r="X67" i="2"/>
  <c r="W68" i="2"/>
  <c r="X68" i="2"/>
  <c r="W69" i="2"/>
  <c r="X69" i="2"/>
  <c r="W70" i="2"/>
  <c r="X70" i="2"/>
  <c r="W71" i="2"/>
  <c r="X71" i="2"/>
  <c r="W72" i="2"/>
  <c r="X72" i="2"/>
  <c r="W73" i="2"/>
  <c r="X73" i="2"/>
  <c r="W74" i="2"/>
  <c r="X74" i="2"/>
  <c r="W75" i="2"/>
  <c r="X75" i="2"/>
  <c r="W76" i="2"/>
  <c r="X76" i="2"/>
  <c r="W77" i="2"/>
  <c r="X77" i="2"/>
  <c r="W78" i="2"/>
  <c r="X78" i="2"/>
  <c r="W79" i="2"/>
  <c r="X79" i="2"/>
  <c r="W80" i="2"/>
  <c r="X80" i="2"/>
  <c r="W81" i="2"/>
  <c r="X81" i="2"/>
  <c r="W82" i="2"/>
  <c r="X82" i="2"/>
  <c r="W83" i="2"/>
  <c r="X83" i="2"/>
  <c r="W84" i="2"/>
  <c r="X84" i="2"/>
  <c r="W85" i="2"/>
  <c r="X85" i="2"/>
  <c r="W86" i="2"/>
  <c r="X86" i="2"/>
  <c r="W87" i="2"/>
  <c r="X87" i="2"/>
  <c r="W88" i="2"/>
  <c r="X88" i="2"/>
  <c r="W89" i="2"/>
  <c r="X89" i="2"/>
  <c r="W90" i="2"/>
  <c r="X90" i="2"/>
  <c r="W91" i="2"/>
  <c r="X91" i="2"/>
  <c r="W92" i="2"/>
  <c r="X92" i="2"/>
  <c r="W93" i="2"/>
  <c r="X93" i="2"/>
  <c r="W94" i="2"/>
  <c r="X94" i="2"/>
  <c r="W95" i="2"/>
  <c r="X95" i="2"/>
  <c r="W96" i="2"/>
  <c r="X96" i="2"/>
  <c r="W97" i="2"/>
  <c r="X97" i="2"/>
  <c r="W98" i="2"/>
  <c r="X98" i="2"/>
  <c r="W99" i="2"/>
  <c r="X99" i="2"/>
  <c r="W100" i="2"/>
  <c r="X100" i="2"/>
  <c r="W101" i="2"/>
  <c r="X101" i="2"/>
  <c r="W102" i="2"/>
  <c r="X102" i="2"/>
  <c r="W103" i="2"/>
  <c r="X103" i="2"/>
  <c r="W104" i="2"/>
  <c r="X104" i="2"/>
  <c r="X61" i="2"/>
  <c r="W61" i="2"/>
  <c r="W60" i="2"/>
  <c r="V163" i="6"/>
  <c r="V164" i="6"/>
  <c r="V161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X60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6" i="6"/>
  <c r="V61" i="6"/>
  <c r="V163" i="5"/>
  <c r="V164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1" i="5"/>
  <c r="V116" i="5"/>
  <c r="X115" i="5"/>
  <c r="X60" i="5"/>
  <c r="V108" i="5"/>
  <c r="V109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6" i="5"/>
  <c r="N5" i="13"/>
  <c r="V61" i="5"/>
  <c r="X168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4" i="4"/>
  <c r="V169" i="4"/>
  <c r="X115" i="4"/>
  <c r="V163" i="4"/>
  <c r="V164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1" i="4"/>
  <c r="V116" i="4"/>
  <c r="X60" i="4"/>
  <c r="V108" i="4"/>
  <c r="V109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6" i="4"/>
  <c r="N4" i="13"/>
  <c r="V61" i="4"/>
  <c r="V163" i="3"/>
  <c r="V164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1" i="3"/>
  <c r="V116" i="3"/>
  <c r="V108" i="3"/>
  <c r="V109" i="3"/>
  <c r="X60" i="3"/>
  <c r="V108" i="2"/>
  <c r="V109" i="2"/>
  <c r="U108" i="2"/>
  <c r="U109" i="2"/>
  <c r="T108" i="2"/>
  <c r="T109" i="2"/>
  <c r="S108" i="2"/>
  <c r="S109" i="2"/>
  <c r="R108" i="2"/>
  <c r="R109" i="2"/>
  <c r="N5" i="15"/>
  <c r="N3" i="15"/>
  <c r="N6" i="13"/>
  <c r="N3" i="13"/>
  <c r="N2" i="13"/>
  <c r="U6" i="12"/>
  <c r="U5" i="12"/>
  <c r="U4" i="12"/>
  <c r="U3" i="12"/>
  <c r="U2" i="12"/>
  <c r="M2" i="13"/>
  <c r="V163" i="2"/>
  <c r="V164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1" i="2"/>
  <c r="V116" i="2"/>
  <c r="X115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6" i="2"/>
  <c r="V61" i="2"/>
  <c r="X60" i="2"/>
  <c r="V109" i="6"/>
  <c r="V108" i="6"/>
  <c r="T6" i="12"/>
  <c r="T5" i="12"/>
  <c r="T4" i="12"/>
  <c r="T3" i="12"/>
  <c r="T2" i="12"/>
  <c r="M6" i="13"/>
  <c r="M5" i="13"/>
  <c r="M4" i="13"/>
  <c r="M3" i="13"/>
  <c r="M6" i="15"/>
  <c r="M4" i="15"/>
  <c r="M2" i="15"/>
  <c r="M1" i="18"/>
  <c r="N1" i="18"/>
  <c r="M1" i="15"/>
  <c r="N1" i="15"/>
  <c r="M1" i="13"/>
  <c r="N1" i="13"/>
  <c r="U1" i="12"/>
  <c r="U163" i="6"/>
  <c r="U164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43" i="6"/>
  <c r="U144" i="6"/>
  <c r="U145" i="6"/>
  <c r="U146" i="6"/>
  <c r="U147" i="6"/>
  <c r="U148" i="6"/>
  <c r="U149" i="6"/>
  <c r="U150" i="6"/>
  <c r="U151" i="6"/>
  <c r="U152" i="6"/>
  <c r="U153" i="6"/>
  <c r="U154" i="6"/>
  <c r="U155" i="6"/>
  <c r="U156" i="6"/>
  <c r="U157" i="6"/>
  <c r="U158" i="6"/>
  <c r="U159" i="6"/>
  <c r="U161" i="6"/>
  <c r="U116" i="6"/>
  <c r="U108" i="6"/>
  <c r="U109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6" i="6"/>
  <c r="U61" i="6"/>
  <c r="T163" i="5"/>
  <c r="U163" i="5"/>
  <c r="T164" i="5"/>
  <c r="U164" i="5"/>
  <c r="T117" i="5"/>
  <c r="U117" i="5"/>
  <c r="T118" i="5"/>
  <c r="U118" i="5"/>
  <c r="T119" i="5"/>
  <c r="U119" i="5"/>
  <c r="T120" i="5"/>
  <c r="U120" i="5"/>
  <c r="T121" i="5"/>
  <c r="U121" i="5"/>
  <c r="T122" i="5"/>
  <c r="U122" i="5"/>
  <c r="T123" i="5"/>
  <c r="U123" i="5"/>
  <c r="T124" i="5"/>
  <c r="U124" i="5"/>
  <c r="T125" i="5"/>
  <c r="U125" i="5"/>
  <c r="T126" i="5"/>
  <c r="U126" i="5"/>
  <c r="T127" i="5"/>
  <c r="U127" i="5"/>
  <c r="T128" i="5"/>
  <c r="U128" i="5"/>
  <c r="T129" i="5"/>
  <c r="U129" i="5"/>
  <c r="T130" i="5"/>
  <c r="U130" i="5"/>
  <c r="T131" i="5"/>
  <c r="U131" i="5"/>
  <c r="T132" i="5"/>
  <c r="U132" i="5"/>
  <c r="T133" i="5"/>
  <c r="U133" i="5"/>
  <c r="T134" i="5"/>
  <c r="U134" i="5"/>
  <c r="T135" i="5"/>
  <c r="U135" i="5"/>
  <c r="T136" i="5"/>
  <c r="U136" i="5"/>
  <c r="T137" i="5"/>
  <c r="U137" i="5"/>
  <c r="T138" i="5"/>
  <c r="U138" i="5"/>
  <c r="T139" i="5"/>
  <c r="U139" i="5"/>
  <c r="T140" i="5"/>
  <c r="U140" i="5"/>
  <c r="T141" i="5"/>
  <c r="U141" i="5"/>
  <c r="T142" i="5"/>
  <c r="U142" i="5"/>
  <c r="T143" i="5"/>
  <c r="U143" i="5"/>
  <c r="T144" i="5"/>
  <c r="U144" i="5"/>
  <c r="T145" i="5"/>
  <c r="U145" i="5"/>
  <c r="T146" i="5"/>
  <c r="U146" i="5"/>
  <c r="T147" i="5"/>
  <c r="U147" i="5"/>
  <c r="T148" i="5"/>
  <c r="U148" i="5"/>
  <c r="T149" i="5"/>
  <c r="U149" i="5"/>
  <c r="T150" i="5"/>
  <c r="U150" i="5"/>
  <c r="T151" i="5"/>
  <c r="U151" i="5"/>
  <c r="T152" i="5"/>
  <c r="U152" i="5"/>
  <c r="T153" i="5"/>
  <c r="U153" i="5"/>
  <c r="T154" i="5"/>
  <c r="U154" i="5"/>
  <c r="T155" i="5"/>
  <c r="U155" i="5"/>
  <c r="T156" i="5"/>
  <c r="U156" i="5"/>
  <c r="T157" i="5"/>
  <c r="U157" i="5"/>
  <c r="T158" i="5"/>
  <c r="U158" i="5"/>
  <c r="T159" i="5"/>
  <c r="U159" i="5"/>
  <c r="T161" i="5"/>
  <c r="U161" i="5"/>
  <c r="U116" i="5"/>
  <c r="T116" i="5"/>
  <c r="U108" i="5"/>
  <c r="U109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6" i="5"/>
  <c r="U61" i="5"/>
  <c r="U214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169" i="4"/>
  <c r="U163" i="4"/>
  <c r="U164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1" i="4"/>
  <c r="U116" i="4"/>
  <c r="U108" i="4"/>
  <c r="U109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6" i="4"/>
  <c r="U61" i="4"/>
  <c r="C2" i="6"/>
  <c r="C2" i="5"/>
  <c r="C2" i="4"/>
  <c r="C2" i="3"/>
  <c r="U163" i="3"/>
  <c r="U164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1" i="3"/>
  <c r="U116" i="3"/>
  <c r="U108" i="3"/>
  <c r="U109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6" i="3"/>
  <c r="U61" i="3"/>
  <c r="U163" i="2"/>
  <c r="U164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1" i="2"/>
  <c r="U116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6" i="2"/>
  <c r="U61" i="2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4" i="4"/>
  <c r="T169" i="4"/>
  <c r="L2" i="18"/>
  <c r="L1" i="18"/>
  <c r="L6" i="15"/>
  <c r="L4" i="15"/>
  <c r="L2" i="15"/>
  <c r="L1" i="15"/>
  <c r="L6" i="13"/>
  <c r="L5" i="13"/>
  <c r="L4" i="13"/>
  <c r="L3" i="13"/>
  <c r="L2" i="13"/>
  <c r="L1" i="13"/>
  <c r="S6" i="12"/>
  <c r="S5" i="12"/>
  <c r="S4" i="12"/>
  <c r="S3" i="12"/>
  <c r="S2" i="12"/>
  <c r="S1" i="12"/>
  <c r="T163" i="6"/>
  <c r="T164" i="6"/>
  <c r="T161" i="6"/>
  <c r="T151" i="6"/>
  <c r="T152" i="6"/>
  <c r="T153" i="6"/>
  <c r="T154" i="6"/>
  <c r="T155" i="6"/>
  <c r="T156" i="6"/>
  <c r="T157" i="6"/>
  <c r="T158" i="6"/>
  <c r="T159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08" i="6"/>
  <c r="T109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6" i="6"/>
  <c r="T61" i="6"/>
  <c r="T86" i="5"/>
  <c r="T108" i="5"/>
  <c r="T109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6" i="5"/>
  <c r="T61" i="5"/>
  <c r="T163" i="4"/>
  <c r="T164" i="4"/>
  <c r="T161" i="4"/>
  <c r="T151" i="4"/>
  <c r="T152" i="4"/>
  <c r="T153" i="4"/>
  <c r="T154" i="4"/>
  <c r="T155" i="4"/>
  <c r="T156" i="4"/>
  <c r="T157" i="4"/>
  <c r="T158" i="4"/>
  <c r="T159" i="4"/>
  <c r="T141" i="4"/>
  <c r="T142" i="4"/>
  <c r="T143" i="4"/>
  <c r="T144" i="4"/>
  <c r="T145" i="4"/>
  <c r="T146" i="4"/>
  <c r="T147" i="4"/>
  <c r="T148" i="4"/>
  <c r="T149" i="4"/>
  <c r="T150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08" i="4"/>
  <c r="T109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6" i="4"/>
  <c r="T61" i="4"/>
  <c r="T151" i="3"/>
  <c r="T152" i="3"/>
  <c r="T153" i="3"/>
  <c r="T154" i="3"/>
  <c r="T155" i="3"/>
  <c r="T156" i="3"/>
  <c r="T157" i="3"/>
  <c r="T158" i="3"/>
  <c r="T159" i="3"/>
  <c r="T141" i="3"/>
  <c r="T142" i="3"/>
  <c r="T143" i="3"/>
  <c r="T144" i="3"/>
  <c r="T145" i="3"/>
  <c r="T146" i="3"/>
  <c r="T147" i="3"/>
  <c r="T148" i="3"/>
  <c r="T149" i="3"/>
  <c r="T150" i="3"/>
  <c r="T129" i="3"/>
  <c r="T130" i="3"/>
  <c r="T131" i="3"/>
  <c r="T132" i="3"/>
  <c r="T133" i="3"/>
  <c r="T134" i="3"/>
  <c r="T135" i="3"/>
  <c r="T136" i="3"/>
  <c r="T137" i="3"/>
  <c r="T138" i="3"/>
  <c r="T139" i="3"/>
  <c r="T164" i="3"/>
  <c r="T140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63" i="3"/>
  <c r="T161" i="3"/>
  <c r="T108" i="3"/>
  <c r="T109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6" i="3"/>
  <c r="T61" i="3"/>
  <c r="T164" i="2"/>
  <c r="T163" i="2"/>
  <c r="T161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6" i="2"/>
  <c r="T61" i="2"/>
  <c r="K1" i="18"/>
  <c r="K5" i="15"/>
  <c r="K3" i="15"/>
  <c r="K1" i="15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63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1" i="6"/>
  <c r="S164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6" i="6"/>
  <c r="S61" i="6"/>
  <c r="S108" i="6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63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1" i="5"/>
  <c r="S164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6" i="5"/>
  <c r="S61" i="5"/>
  <c r="S108" i="5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4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63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1" i="4"/>
  <c r="S164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6" i="4"/>
  <c r="K4" i="13"/>
  <c r="S61" i="4"/>
  <c r="S108" i="4"/>
  <c r="K6" i="13"/>
  <c r="K5" i="13"/>
  <c r="K3" i="13"/>
  <c r="K2" i="13"/>
  <c r="K1" i="1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108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6" i="3"/>
  <c r="S61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64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1" i="3"/>
  <c r="S163" i="3"/>
  <c r="K6" i="12"/>
  <c r="K5" i="12"/>
  <c r="K4" i="12"/>
  <c r="K3" i="12"/>
  <c r="K2" i="12"/>
  <c r="S163" i="2"/>
  <c r="S164" i="2"/>
  <c r="S161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18" i="2"/>
  <c r="S119" i="2"/>
  <c r="S120" i="2"/>
  <c r="S121" i="2"/>
  <c r="S122" i="2"/>
  <c r="S123" i="2"/>
  <c r="S124" i="2"/>
  <c r="S125" i="2"/>
  <c r="S126" i="2"/>
  <c r="S127" i="2"/>
  <c r="S128" i="2"/>
  <c r="S117" i="2"/>
  <c r="S116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6" i="2"/>
  <c r="S61" i="2"/>
  <c r="E171" i="4"/>
  <c r="F171" i="4"/>
  <c r="G171" i="4"/>
  <c r="K171" i="4"/>
  <c r="O171" i="4"/>
  <c r="P171" i="4"/>
  <c r="Q171" i="4"/>
  <c r="R171" i="4"/>
  <c r="E172" i="4"/>
  <c r="F172" i="4"/>
  <c r="G172" i="4"/>
  <c r="K172" i="4"/>
  <c r="O172" i="4"/>
  <c r="P172" i="4"/>
  <c r="Q172" i="4"/>
  <c r="R172" i="4"/>
  <c r="E173" i="4"/>
  <c r="F173" i="4"/>
  <c r="G173" i="4"/>
  <c r="K173" i="4"/>
  <c r="O173" i="4"/>
  <c r="P173" i="4"/>
  <c r="Q173" i="4"/>
  <c r="R173" i="4"/>
  <c r="E174" i="4"/>
  <c r="F174" i="4"/>
  <c r="G174" i="4"/>
  <c r="K174" i="4"/>
  <c r="O174" i="4"/>
  <c r="P174" i="4"/>
  <c r="Q174" i="4"/>
  <c r="R174" i="4"/>
  <c r="E175" i="4"/>
  <c r="F175" i="4"/>
  <c r="G175" i="4"/>
  <c r="K175" i="4"/>
  <c r="O175" i="4"/>
  <c r="P175" i="4"/>
  <c r="Q175" i="4"/>
  <c r="R175" i="4"/>
  <c r="E176" i="4"/>
  <c r="F176" i="4"/>
  <c r="G176" i="4"/>
  <c r="K176" i="4"/>
  <c r="O176" i="4"/>
  <c r="P176" i="4"/>
  <c r="Q176" i="4"/>
  <c r="R176" i="4"/>
  <c r="E177" i="4"/>
  <c r="F177" i="4"/>
  <c r="G177" i="4"/>
  <c r="K177" i="4"/>
  <c r="O177" i="4"/>
  <c r="P177" i="4"/>
  <c r="Q177" i="4"/>
  <c r="R177" i="4"/>
  <c r="E178" i="4"/>
  <c r="F178" i="4"/>
  <c r="G178" i="4"/>
  <c r="K178" i="4"/>
  <c r="O178" i="4"/>
  <c r="P178" i="4"/>
  <c r="Q178" i="4"/>
  <c r="R178" i="4"/>
  <c r="E179" i="4"/>
  <c r="F179" i="4"/>
  <c r="G179" i="4"/>
  <c r="K179" i="4"/>
  <c r="O179" i="4"/>
  <c r="P179" i="4"/>
  <c r="Q179" i="4"/>
  <c r="R179" i="4"/>
  <c r="E180" i="4"/>
  <c r="F180" i="4"/>
  <c r="G180" i="4"/>
  <c r="K180" i="4"/>
  <c r="O180" i="4"/>
  <c r="P180" i="4"/>
  <c r="Q180" i="4"/>
  <c r="R180" i="4"/>
  <c r="E181" i="4"/>
  <c r="F181" i="4"/>
  <c r="G181" i="4"/>
  <c r="K181" i="4"/>
  <c r="O181" i="4"/>
  <c r="P181" i="4"/>
  <c r="Q181" i="4"/>
  <c r="R181" i="4"/>
  <c r="E182" i="4"/>
  <c r="F182" i="4"/>
  <c r="G182" i="4"/>
  <c r="K182" i="4"/>
  <c r="O182" i="4"/>
  <c r="P182" i="4"/>
  <c r="Q182" i="4"/>
  <c r="R182" i="4"/>
  <c r="E183" i="4"/>
  <c r="F183" i="4"/>
  <c r="G183" i="4"/>
  <c r="K183" i="4"/>
  <c r="O183" i="4"/>
  <c r="P183" i="4"/>
  <c r="Q183" i="4"/>
  <c r="R183" i="4"/>
  <c r="E184" i="4"/>
  <c r="F184" i="4"/>
  <c r="G184" i="4"/>
  <c r="K184" i="4"/>
  <c r="O184" i="4"/>
  <c r="P184" i="4"/>
  <c r="Q184" i="4"/>
  <c r="R184" i="4"/>
  <c r="E185" i="4"/>
  <c r="F185" i="4"/>
  <c r="G185" i="4"/>
  <c r="K185" i="4"/>
  <c r="O185" i="4"/>
  <c r="P185" i="4"/>
  <c r="Q185" i="4"/>
  <c r="R185" i="4"/>
  <c r="E186" i="4"/>
  <c r="F186" i="4"/>
  <c r="G186" i="4"/>
  <c r="K186" i="4"/>
  <c r="O186" i="4"/>
  <c r="P186" i="4"/>
  <c r="Q186" i="4"/>
  <c r="R186" i="4"/>
  <c r="E187" i="4"/>
  <c r="F187" i="4"/>
  <c r="G187" i="4"/>
  <c r="K187" i="4"/>
  <c r="O187" i="4"/>
  <c r="P187" i="4"/>
  <c r="Q187" i="4"/>
  <c r="R187" i="4"/>
  <c r="E188" i="4"/>
  <c r="F188" i="4"/>
  <c r="G188" i="4"/>
  <c r="K188" i="4"/>
  <c r="O188" i="4"/>
  <c r="P188" i="4"/>
  <c r="Q188" i="4"/>
  <c r="R188" i="4"/>
  <c r="E189" i="4"/>
  <c r="F189" i="4"/>
  <c r="G189" i="4"/>
  <c r="K189" i="4"/>
  <c r="O189" i="4"/>
  <c r="P189" i="4"/>
  <c r="Q189" i="4"/>
  <c r="R189" i="4"/>
  <c r="E190" i="4"/>
  <c r="F190" i="4"/>
  <c r="G190" i="4"/>
  <c r="K190" i="4"/>
  <c r="O190" i="4"/>
  <c r="P190" i="4"/>
  <c r="Q190" i="4"/>
  <c r="R190" i="4"/>
  <c r="E191" i="4"/>
  <c r="F191" i="4"/>
  <c r="G191" i="4"/>
  <c r="K191" i="4"/>
  <c r="O191" i="4"/>
  <c r="P191" i="4"/>
  <c r="Q191" i="4"/>
  <c r="R191" i="4"/>
  <c r="E192" i="4"/>
  <c r="F192" i="4"/>
  <c r="G192" i="4"/>
  <c r="K192" i="4"/>
  <c r="O192" i="4"/>
  <c r="P192" i="4"/>
  <c r="Q192" i="4"/>
  <c r="R192" i="4"/>
  <c r="E193" i="4"/>
  <c r="F193" i="4"/>
  <c r="G193" i="4"/>
  <c r="K193" i="4"/>
  <c r="O193" i="4"/>
  <c r="P193" i="4"/>
  <c r="Q193" i="4"/>
  <c r="R193" i="4"/>
  <c r="E194" i="4"/>
  <c r="F194" i="4"/>
  <c r="G194" i="4"/>
  <c r="K194" i="4"/>
  <c r="O194" i="4"/>
  <c r="P194" i="4"/>
  <c r="Q194" i="4"/>
  <c r="R194" i="4"/>
  <c r="E195" i="4"/>
  <c r="F195" i="4"/>
  <c r="G195" i="4"/>
  <c r="K195" i="4"/>
  <c r="O195" i="4"/>
  <c r="P195" i="4"/>
  <c r="Q195" i="4"/>
  <c r="R195" i="4"/>
  <c r="E196" i="4"/>
  <c r="F196" i="4"/>
  <c r="G196" i="4"/>
  <c r="K196" i="4"/>
  <c r="O196" i="4"/>
  <c r="P196" i="4"/>
  <c r="Q196" i="4"/>
  <c r="R196" i="4"/>
  <c r="E197" i="4"/>
  <c r="F197" i="4"/>
  <c r="G197" i="4"/>
  <c r="K197" i="4"/>
  <c r="O197" i="4"/>
  <c r="P197" i="4"/>
  <c r="Q197" i="4"/>
  <c r="R197" i="4"/>
  <c r="E198" i="4"/>
  <c r="F198" i="4"/>
  <c r="G198" i="4"/>
  <c r="K198" i="4"/>
  <c r="O198" i="4"/>
  <c r="P198" i="4"/>
  <c r="Q198" i="4"/>
  <c r="R198" i="4"/>
  <c r="E199" i="4"/>
  <c r="F199" i="4"/>
  <c r="G199" i="4"/>
  <c r="K199" i="4"/>
  <c r="O199" i="4"/>
  <c r="P199" i="4"/>
  <c r="Q199" i="4"/>
  <c r="R199" i="4"/>
  <c r="E200" i="4"/>
  <c r="F200" i="4"/>
  <c r="G200" i="4"/>
  <c r="K200" i="4"/>
  <c r="O200" i="4"/>
  <c r="P200" i="4"/>
  <c r="Q200" i="4"/>
  <c r="R200" i="4"/>
  <c r="E201" i="4"/>
  <c r="F201" i="4"/>
  <c r="G201" i="4"/>
  <c r="K201" i="4"/>
  <c r="O201" i="4"/>
  <c r="P201" i="4"/>
  <c r="Q201" i="4"/>
  <c r="R201" i="4"/>
  <c r="E202" i="4"/>
  <c r="F202" i="4"/>
  <c r="G202" i="4"/>
  <c r="K202" i="4"/>
  <c r="O202" i="4"/>
  <c r="P202" i="4"/>
  <c r="Q202" i="4"/>
  <c r="R202" i="4"/>
  <c r="E203" i="4"/>
  <c r="F203" i="4"/>
  <c r="G203" i="4"/>
  <c r="K203" i="4"/>
  <c r="O203" i="4"/>
  <c r="P203" i="4"/>
  <c r="Q203" i="4"/>
  <c r="R203" i="4"/>
  <c r="E204" i="4"/>
  <c r="F204" i="4"/>
  <c r="G204" i="4"/>
  <c r="K204" i="4"/>
  <c r="O204" i="4"/>
  <c r="P204" i="4"/>
  <c r="Q204" i="4"/>
  <c r="R204" i="4"/>
  <c r="E205" i="4"/>
  <c r="F205" i="4"/>
  <c r="G205" i="4"/>
  <c r="K205" i="4"/>
  <c r="O205" i="4"/>
  <c r="P205" i="4"/>
  <c r="Q205" i="4"/>
  <c r="R205" i="4"/>
  <c r="E206" i="4"/>
  <c r="F206" i="4"/>
  <c r="G206" i="4"/>
  <c r="K206" i="4"/>
  <c r="O206" i="4"/>
  <c r="P206" i="4"/>
  <c r="Q206" i="4"/>
  <c r="R206" i="4"/>
  <c r="E207" i="4"/>
  <c r="F207" i="4"/>
  <c r="G207" i="4"/>
  <c r="K207" i="4"/>
  <c r="O207" i="4"/>
  <c r="P207" i="4"/>
  <c r="Q207" i="4"/>
  <c r="R207" i="4"/>
  <c r="E208" i="4"/>
  <c r="F208" i="4"/>
  <c r="G208" i="4"/>
  <c r="K208" i="4"/>
  <c r="O208" i="4"/>
  <c r="P208" i="4"/>
  <c r="Q208" i="4"/>
  <c r="R208" i="4"/>
  <c r="E209" i="4"/>
  <c r="F209" i="4"/>
  <c r="G209" i="4"/>
  <c r="K209" i="4"/>
  <c r="O209" i="4"/>
  <c r="P209" i="4"/>
  <c r="Q209" i="4"/>
  <c r="R209" i="4"/>
  <c r="E210" i="4"/>
  <c r="F210" i="4"/>
  <c r="G210" i="4"/>
  <c r="K210" i="4"/>
  <c r="O210" i="4"/>
  <c r="P210" i="4"/>
  <c r="Q210" i="4"/>
  <c r="R210" i="4"/>
  <c r="E211" i="4"/>
  <c r="F211" i="4"/>
  <c r="G211" i="4"/>
  <c r="K211" i="4"/>
  <c r="O211" i="4"/>
  <c r="P211" i="4"/>
  <c r="Q211" i="4"/>
  <c r="R211" i="4"/>
  <c r="E212" i="4"/>
  <c r="F212" i="4"/>
  <c r="G212" i="4"/>
  <c r="K212" i="4"/>
  <c r="O212" i="4"/>
  <c r="P212" i="4"/>
  <c r="Q212" i="4"/>
  <c r="R212" i="4"/>
  <c r="E214" i="4"/>
  <c r="F214" i="4"/>
  <c r="G214" i="4"/>
  <c r="K214" i="4"/>
  <c r="O214" i="4"/>
  <c r="P214" i="4"/>
  <c r="Q214" i="4"/>
  <c r="R214" i="4"/>
  <c r="E170" i="4"/>
  <c r="F170" i="4"/>
  <c r="G170" i="4"/>
  <c r="K170" i="4"/>
  <c r="O170" i="4"/>
  <c r="P170" i="4"/>
  <c r="Q170" i="4"/>
  <c r="R170" i="4"/>
  <c r="E169" i="4"/>
  <c r="F169" i="4"/>
  <c r="G169" i="4"/>
  <c r="K169" i="4"/>
  <c r="O169" i="4"/>
  <c r="I2" i="18"/>
  <c r="G2" i="18"/>
  <c r="E2" i="18"/>
  <c r="D2" i="18"/>
  <c r="B2" i="18"/>
  <c r="J1" i="18"/>
  <c r="I1" i="18"/>
  <c r="H1" i="18"/>
  <c r="G1" i="18"/>
  <c r="F1" i="18"/>
  <c r="E1" i="18"/>
  <c r="P169" i="4"/>
  <c r="Q169" i="4"/>
  <c r="R169" i="4"/>
  <c r="J2" i="15"/>
  <c r="I2" i="15"/>
  <c r="H2" i="15"/>
  <c r="G2" i="15"/>
  <c r="F2" i="15"/>
  <c r="E2" i="15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E161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E116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J6" i="15"/>
  <c r="J5" i="15"/>
  <c r="J4" i="15"/>
  <c r="I6" i="15"/>
  <c r="I5" i="15"/>
  <c r="I4" i="15"/>
  <c r="H6" i="15"/>
  <c r="H5" i="15"/>
  <c r="H4" i="15"/>
  <c r="G6" i="15"/>
  <c r="G5" i="15"/>
  <c r="G4" i="15"/>
  <c r="F6" i="15"/>
  <c r="F5" i="15"/>
  <c r="F4" i="15"/>
  <c r="E6" i="15"/>
  <c r="E5" i="15"/>
  <c r="E4" i="15"/>
  <c r="J3" i="15"/>
  <c r="I3" i="15"/>
  <c r="H3" i="15"/>
  <c r="G3" i="15"/>
  <c r="F3" i="15"/>
  <c r="E3" i="15"/>
  <c r="D6" i="15"/>
  <c r="D5" i="15"/>
  <c r="D4" i="15"/>
  <c r="D3" i="15"/>
  <c r="D2" i="15"/>
  <c r="B2" i="15"/>
  <c r="J1" i="15"/>
  <c r="I1" i="15"/>
  <c r="H1" i="15"/>
  <c r="G1" i="15"/>
  <c r="F1" i="15"/>
  <c r="E1" i="15"/>
  <c r="F117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F118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F119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F120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F121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F122" i="6"/>
  <c r="G122" i="6"/>
  <c r="H122" i="6"/>
  <c r="I122" i="6"/>
  <c r="J122" i="6"/>
  <c r="K122" i="6"/>
  <c r="L122" i="6"/>
  <c r="M122" i="6"/>
  <c r="N122" i="6"/>
  <c r="O122" i="6"/>
  <c r="P122" i="6"/>
  <c r="Q122" i="6"/>
  <c r="R122" i="6"/>
  <c r="F123" i="6"/>
  <c r="G123" i="6"/>
  <c r="H123" i="6"/>
  <c r="I123" i="6"/>
  <c r="J123" i="6"/>
  <c r="K123" i="6"/>
  <c r="L123" i="6"/>
  <c r="M123" i="6"/>
  <c r="N123" i="6"/>
  <c r="O123" i="6"/>
  <c r="P123" i="6"/>
  <c r="Q123" i="6"/>
  <c r="R123" i="6"/>
  <c r="F124" i="6"/>
  <c r="G124" i="6"/>
  <c r="H124" i="6"/>
  <c r="I124" i="6"/>
  <c r="J124" i="6"/>
  <c r="K124" i="6"/>
  <c r="L124" i="6"/>
  <c r="M124" i="6"/>
  <c r="N124" i="6"/>
  <c r="O124" i="6"/>
  <c r="P124" i="6"/>
  <c r="Q124" i="6"/>
  <c r="R124" i="6"/>
  <c r="F125" i="6"/>
  <c r="G125" i="6"/>
  <c r="H125" i="6"/>
  <c r="I125" i="6"/>
  <c r="J125" i="6"/>
  <c r="K125" i="6"/>
  <c r="L125" i="6"/>
  <c r="M125" i="6"/>
  <c r="N125" i="6"/>
  <c r="O125" i="6"/>
  <c r="P125" i="6"/>
  <c r="Q125" i="6"/>
  <c r="R125" i="6"/>
  <c r="F126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F127" i="6"/>
  <c r="G127" i="6"/>
  <c r="H127" i="6"/>
  <c r="I127" i="6"/>
  <c r="J127" i="6"/>
  <c r="K127" i="6"/>
  <c r="L127" i="6"/>
  <c r="M127" i="6"/>
  <c r="N127" i="6"/>
  <c r="O127" i="6"/>
  <c r="P127" i="6"/>
  <c r="Q127" i="6"/>
  <c r="R127" i="6"/>
  <c r="F128" i="6"/>
  <c r="G128" i="6"/>
  <c r="H128" i="6"/>
  <c r="I128" i="6"/>
  <c r="J128" i="6"/>
  <c r="K128" i="6"/>
  <c r="L128" i="6"/>
  <c r="M128" i="6"/>
  <c r="N128" i="6"/>
  <c r="O128" i="6"/>
  <c r="P128" i="6"/>
  <c r="Q128" i="6"/>
  <c r="R128" i="6"/>
  <c r="F129" i="6"/>
  <c r="G129" i="6"/>
  <c r="H129" i="6"/>
  <c r="I129" i="6"/>
  <c r="J129" i="6"/>
  <c r="K129" i="6"/>
  <c r="L129" i="6"/>
  <c r="M129" i="6"/>
  <c r="N129" i="6"/>
  <c r="O129" i="6"/>
  <c r="P129" i="6"/>
  <c r="Q129" i="6"/>
  <c r="R129" i="6"/>
  <c r="F130" i="6"/>
  <c r="G130" i="6"/>
  <c r="H130" i="6"/>
  <c r="I130" i="6"/>
  <c r="J130" i="6"/>
  <c r="K130" i="6"/>
  <c r="L130" i="6"/>
  <c r="M130" i="6"/>
  <c r="N130" i="6"/>
  <c r="O130" i="6"/>
  <c r="P130" i="6"/>
  <c r="Q130" i="6"/>
  <c r="R130" i="6"/>
  <c r="F131" i="6"/>
  <c r="G131" i="6"/>
  <c r="H131" i="6"/>
  <c r="I131" i="6"/>
  <c r="J131" i="6"/>
  <c r="K131" i="6"/>
  <c r="L131" i="6"/>
  <c r="M131" i="6"/>
  <c r="N131" i="6"/>
  <c r="O131" i="6"/>
  <c r="P131" i="6"/>
  <c r="Q131" i="6"/>
  <c r="R131" i="6"/>
  <c r="F132" i="6"/>
  <c r="G132" i="6"/>
  <c r="H132" i="6"/>
  <c r="I132" i="6"/>
  <c r="J132" i="6"/>
  <c r="K132" i="6"/>
  <c r="L132" i="6"/>
  <c r="M132" i="6"/>
  <c r="N132" i="6"/>
  <c r="O132" i="6"/>
  <c r="P132" i="6"/>
  <c r="Q132" i="6"/>
  <c r="R132" i="6"/>
  <c r="F133" i="6"/>
  <c r="G133" i="6"/>
  <c r="H133" i="6"/>
  <c r="I133" i="6"/>
  <c r="J133" i="6"/>
  <c r="K133" i="6"/>
  <c r="L133" i="6"/>
  <c r="M133" i="6"/>
  <c r="N133" i="6"/>
  <c r="O133" i="6"/>
  <c r="P133" i="6"/>
  <c r="Q133" i="6"/>
  <c r="R133" i="6"/>
  <c r="F134" i="6"/>
  <c r="G134" i="6"/>
  <c r="H134" i="6"/>
  <c r="I134" i="6"/>
  <c r="J134" i="6"/>
  <c r="K134" i="6"/>
  <c r="L134" i="6"/>
  <c r="M134" i="6"/>
  <c r="N134" i="6"/>
  <c r="O134" i="6"/>
  <c r="P134" i="6"/>
  <c r="Q134" i="6"/>
  <c r="R134" i="6"/>
  <c r="F135" i="6"/>
  <c r="G135" i="6"/>
  <c r="H135" i="6"/>
  <c r="I135" i="6"/>
  <c r="J135" i="6"/>
  <c r="K135" i="6"/>
  <c r="L135" i="6"/>
  <c r="M135" i="6"/>
  <c r="N135" i="6"/>
  <c r="O135" i="6"/>
  <c r="P135" i="6"/>
  <c r="Q135" i="6"/>
  <c r="R135" i="6"/>
  <c r="F136" i="6"/>
  <c r="G136" i="6"/>
  <c r="H136" i="6"/>
  <c r="I136" i="6"/>
  <c r="J136" i="6"/>
  <c r="K136" i="6"/>
  <c r="L136" i="6"/>
  <c r="M136" i="6"/>
  <c r="N136" i="6"/>
  <c r="O136" i="6"/>
  <c r="P136" i="6"/>
  <c r="Q136" i="6"/>
  <c r="R136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F138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F140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R141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R142" i="6"/>
  <c r="F143" i="6"/>
  <c r="G143" i="6"/>
  <c r="H143" i="6"/>
  <c r="I143" i="6"/>
  <c r="J143" i="6"/>
  <c r="K143" i="6"/>
  <c r="L143" i="6"/>
  <c r="M143" i="6"/>
  <c r="N143" i="6"/>
  <c r="O143" i="6"/>
  <c r="P143" i="6"/>
  <c r="Q143" i="6"/>
  <c r="R143" i="6"/>
  <c r="F144" i="6"/>
  <c r="G144" i="6"/>
  <c r="H144" i="6"/>
  <c r="I144" i="6"/>
  <c r="J144" i="6"/>
  <c r="K144" i="6"/>
  <c r="L144" i="6"/>
  <c r="M144" i="6"/>
  <c r="N144" i="6"/>
  <c r="O144" i="6"/>
  <c r="P144" i="6"/>
  <c r="Q144" i="6"/>
  <c r="R144" i="6"/>
  <c r="F145" i="6"/>
  <c r="G145" i="6"/>
  <c r="H145" i="6"/>
  <c r="I145" i="6"/>
  <c r="J145" i="6"/>
  <c r="K145" i="6"/>
  <c r="L145" i="6"/>
  <c r="M145" i="6"/>
  <c r="N145" i="6"/>
  <c r="O145" i="6"/>
  <c r="P145" i="6"/>
  <c r="Q145" i="6"/>
  <c r="R145" i="6"/>
  <c r="F146" i="6"/>
  <c r="G146" i="6"/>
  <c r="H146" i="6"/>
  <c r="I146" i="6"/>
  <c r="J146" i="6"/>
  <c r="K146" i="6"/>
  <c r="L146" i="6"/>
  <c r="M146" i="6"/>
  <c r="N146" i="6"/>
  <c r="O146" i="6"/>
  <c r="P146" i="6"/>
  <c r="Q146" i="6"/>
  <c r="R146" i="6"/>
  <c r="F147" i="6"/>
  <c r="G147" i="6"/>
  <c r="H147" i="6"/>
  <c r="I147" i="6"/>
  <c r="J147" i="6"/>
  <c r="K147" i="6"/>
  <c r="L147" i="6"/>
  <c r="M147" i="6"/>
  <c r="N147" i="6"/>
  <c r="O147" i="6"/>
  <c r="P147" i="6"/>
  <c r="Q147" i="6"/>
  <c r="R147" i="6"/>
  <c r="F148" i="6"/>
  <c r="G148" i="6"/>
  <c r="H148" i="6"/>
  <c r="I148" i="6"/>
  <c r="J148" i="6"/>
  <c r="K148" i="6"/>
  <c r="L148" i="6"/>
  <c r="M148" i="6"/>
  <c r="N148" i="6"/>
  <c r="O148" i="6"/>
  <c r="P148" i="6"/>
  <c r="Q148" i="6"/>
  <c r="R148" i="6"/>
  <c r="F149" i="6"/>
  <c r="G149" i="6"/>
  <c r="H149" i="6"/>
  <c r="I149" i="6"/>
  <c r="J149" i="6"/>
  <c r="K149" i="6"/>
  <c r="L149" i="6"/>
  <c r="M149" i="6"/>
  <c r="N149" i="6"/>
  <c r="O149" i="6"/>
  <c r="P149" i="6"/>
  <c r="Q149" i="6"/>
  <c r="R149" i="6"/>
  <c r="F150" i="6"/>
  <c r="G150" i="6"/>
  <c r="H150" i="6"/>
  <c r="I150" i="6"/>
  <c r="J150" i="6"/>
  <c r="K150" i="6"/>
  <c r="L150" i="6"/>
  <c r="M150" i="6"/>
  <c r="N150" i="6"/>
  <c r="O150" i="6"/>
  <c r="P150" i="6"/>
  <c r="Q150" i="6"/>
  <c r="R150" i="6"/>
  <c r="F151" i="6"/>
  <c r="G151" i="6"/>
  <c r="H151" i="6"/>
  <c r="I151" i="6"/>
  <c r="J151" i="6"/>
  <c r="K151" i="6"/>
  <c r="L151" i="6"/>
  <c r="M151" i="6"/>
  <c r="N151" i="6"/>
  <c r="O151" i="6"/>
  <c r="P151" i="6"/>
  <c r="Q151" i="6"/>
  <c r="R151" i="6"/>
  <c r="F152" i="6"/>
  <c r="G152" i="6"/>
  <c r="H152" i="6"/>
  <c r="I152" i="6"/>
  <c r="J152" i="6"/>
  <c r="K152" i="6"/>
  <c r="L152" i="6"/>
  <c r="M152" i="6"/>
  <c r="N152" i="6"/>
  <c r="O152" i="6"/>
  <c r="P152" i="6"/>
  <c r="Q152" i="6"/>
  <c r="R152" i="6"/>
  <c r="F153" i="6"/>
  <c r="G153" i="6"/>
  <c r="H153" i="6"/>
  <c r="I153" i="6"/>
  <c r="J153" i="6"/>
  <c r="K153" i="6"/>
  <c r="L153" i="6"/>
  <c r="M153" i="6"/>
  <c r="N153" i="6"/>
  <c r="O153" i="6"/>
  <c r="P153" i="6"/>
  <c r="Q153" i="6"/>
  <c r="R153" i="6"/>
  <c r="F154" i="6"/>
  <c r="G154" i="6"/>
  <c r="H154" i="6"/>
  <c r="I154" i="6"/>
  <c r="J154" i="6"/>
  <c r="K154" i="6"/>
  <c r="L154" i="6"/>
  <c r="M154" i="6"/>
  <c r="N154" i="6"/>
  <c r="O154" i="6"/>
  <c r="P154" i="6"/>
  <c r="Q154" i="6"/>
  <c r="R154" i="6"/>
  <c r="F155" i="6"/>
  <c r="G155" i="6"/>
  <c r="H155" i="6"/>
  <c r="I155" i="6"/>
  <c r="J155" i="6"/>
  <c r="K155" i="6"/>
  <c r="L155" i="6"/>
  <c r="M155" i="6"/>
  <c r="N155" i="6"/>
  <c r="O155" i="6"/>
  <c r="P155" i="6"/>
  <c r="Q155" i="6"/>
  <c r="R155" i="6"/>
  <c r="F156" i="6"/>
  <c r="G156" i="6"/>
  <c r="H156" i="6"/>
  <c r="I156" i="6"/>
  <c r="J156" i="6"/>
  <c r="K156" i="6"/>
  <c r="L156" i="6"/>
  <c r="M156" i="6"/>
  <c r="N156" i="6"/>
  <c r="O156" i="6"/>
  <c r="P156" i="6"/>
  <c r="Q156" i="6"/>
  <c r="R156" i="6"/>
  <c r="F157" i="6"/>
  <c r="G157" i="6"/>
  <c r="H157" i="6"/>
  <c r="I157" i="6"/>
  <c r="J157" i="6"/>
  <c r="K157" i="6"/>
  <c r="L157" i="6"/>
  <c r="M157" i="6"/>
  <c r="N157" i="6"/>
  <c r="O157" i="6"/>
  <c r="P157" i="6"/>
  <c r="Q157" i="6"/>
  <c r="R157" i="6"/>
  <c r="F158" i="6"/>
  <c r="G158" i="6"/>
  <c r="H158" i="6"/>
  <c r="I158" i="6"/>
  <c r="J158" i="6"/>
  <c r="K158" i="6"/>
  <c r="L158" i="6"/>
  <c r="M158" i="6"/>
  <c r="N158" i="6"/>
  <c r="O158" i="6"/>
  <c r="P158" i="6"/>
  <c r="Q158" i="6"/>
  <c r="R158" i="6"/>
  <c r="F159" i="6"/>
  <c r="G159" i="6"/>
  <c r="H159" i="6"/>
  <c r="I159" i="6"/>
  <c r="J159" i="6"/>
  <c r="K159" i="6"/>
  <c r="L159" i="6"/>
  <c r="M159" i="6"/>
  <c r="N159" i="6"/>
  <c r="O159" i="6"/>
  <c r="P159" i="6"/>
  <c r="Q159" i="6"/>
  <c r="R159" i="6"/>
  <c r="F161" i="6"/>
  <c r="G161" i="6"/>
  <c r="H161" i="6"/>
  <c r="I161" i="6"/>
  <c r="J161" i="6"/>
  <c r="K161" i="6"/>
  <c r="L161" i="6"/>
  <c r="M161" i="6"/>
  <c r="N161" i="6"/>
  <c r="O161" i="6"/>
  <c r="P161" i="6"/>
  <c r="Q161" i="6"/>
  <c r="R161" i="6"/>
  <c r="E161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F116" i="6"/>
  <c r="G116" i="6"/>
  <c r="H116" i="6"/>
  <c r="I116" i="6"/>
  <c r="J116" i="6"/>
  <c r="K116" i="6"/>
  <c r="L116" i="6"/>
  <c r="M116" i="6"/>
  <c r="N116" i="6"/>
  <c r="O116" i="6"/>
  <c r="P116" i="6"/>
  <c r="Q116" i="6"/>
  <c r="R116" i="6"/>
  <c r="E116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E161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E116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R164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E161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64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E161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E109" i="3"/>
  <c r="E108" i="3"/>
  <c r="J6" i="13"/>
  <c r="J5" i="13"/>
  <c r="J4" i="13"/>
  <c r="J3" i="13"/>
  <c r="J2" i="13"/>
  <c r="I6" i="13"/>
  <c r="I5" i="13"/>
  <c r="I4" i="13"/>
  <c r="I3" i="13"/>
  <c r="I2" i="13"/>
  <c r="H6" i="13"/>
  <c r="H5" i="13"/>
  <c r="H4" i="13"/>
  <c r="H3" i="13"/>
  <c r="H2" i="13"/>
  <c r="G5" i="13"/>
  <c r="G6" i="13"/>
  <c r="G4" i="13"/>
  <c r="G3" i="13"/>
  <c r="G2" i="13"/>
  <c r="F6" i="13"/>
  <c r="F5" i="13"/>
  <c r="F4" i="13"/>
  <c r="F3" i="13"/>
  <c r="E6" i="13"/>
  <c r="E5" i="13"/>
  <c r="E4" i="13"/>
  <c r="E3" i="13"/>
  <c r="E2" i="13"/>
  <c r="D6" i="13"/>
  <c r="D5" i="13"/>
  <c r="D4" i="13"/>
  <c r="D3" i="13"/>
  <c r="D2" i="13"/>
  <c r="J1" i="13"/>
  <c r="I1" i="13"/>
  <c r="H1" i="13"/>
  <c r="G1" i="13"/>
  <c r="F1" i="13"/>
  <c r="E1" i="13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6" i="2"/>
  <c r="E61" i="2"/>
  <c r="J6" i="12"/>
  <c r="J5" i="12"/>
  <c r="J4" i="12"/>
  <c r="J3" i="12"/>
  <c r="J2" i="12"/>
  <c r="I6" i="12"/>
  <c r="I5" i="12"/>
  <c r="I4" i="12"/>
  <c r="I3" i="12"/>
  <c r="I2" i="12"/>
  <c r="H6" i="12"/>
  <c r="H5" i="12"/>
  <c r="H4" i="12"/>
  <c r="H3" i="12"/>
  <c r="H2" i="12"/>
  <c r="G6" i="12"/>
  <c r="G5" i="12"/>
  <c r="G4" i="12"/>
  <c r="G3" i="12"/>
  <c r="G2" i="12"/>
  <c r="F6" i="12"/>
  <c r="F5" i="12"/>
  <c r="F4" i="12"/>
  <c r="F3" i="12"/>
  <c r="F2" i="12"/>
  <c r="E6" i="12"/>
  <c r="E5" i="12"/>
  <c r="E4" i="12"/>
  <c r="D6" i="12"/>
  <c r="D5" i="12"/>
  <c r="D4" i="12"/>
  <c r="D2" i="12"/>
  <c r="D3" i="12"/>
  <c r="E3" i="12"/>
  <c r="E2" i="12"/>
  <c r="B2" i="12"/>
  <c r="C2" i="12" s="1"/>
  <c r="J1" i="12"/>
  <c r="I1" i="12"/>
  <c r="H1" i="12"/>
  <c r="G1" i="12"/>
  <c r="F1" i="12"/>
  <c r="E1" i="12"/>
  <c r="E164" i="2"/>
  <c r="E163" i="2"/>
  <c r="E164" i="6"/>
  <c r="E163" i="6"/>
  <c r="E164" i="5"/>
  <c r="E163" i="5"/>
  <c r="G163" i="5"/>
  <c r="I163" i="5"/>
  <c r="K163" i="5"/>
  <c r="M163" i="5"/>
  <c r="O163" i="5"/>
  <c r="Q163" i="5"/>
  <c r="F163" i="5"/>
  <c r="H163" i="5"/>
  <c r="J163" i="5"/>
  <c r="L163" i="5"/>
  <c r="N163" i="5"/>
  <c r="P163" i="5"/>
  <c r="R163" i="5"/>
  <c r="E163" i="4"/>
  <c r="G163" i="4"/>
  <c r="I163" i="4"/>
  <c r="K163" i="4"/>
  <c r="M163" i="4"/>
  <c r="O163" i="4"/>
  <c r="Q163" i="4"/>
  <c r="F163" i="4"/>
  <c r="H163" i="4"/>
  <c r="J163" i="4"/>
  <c r="L163" i="4"/>
  <c r="N163" i="4"/>
  <c r="P163" i="4"/>
  <c r="R163" i="4"/>
  <c r="E164" i="3"/>
  <c r="E163" i="3"/>
  <c r="G163" i="3"/>
  <c r="I163" i="3"/>
  <c r="K163" i="3"/>
  <c r="M163" i="3"/>
  <c r="O163" i="3"/>
  <c r="Q163" i="3"/>
  <c r="F163" i="3"/>
  <c r="H163" i="3"/>
  <c r="J163" i="3"/>
  <c r="L163" i="3"/>
  <c r="N163" i="3"/>
  <c r="P163" i="3"/>
  <c r="R163" i="3"/>
  <c r="S109" i="6"/>
  <c r="S109" i="5"/>
  <c r="S109" i="4"/>
  <c r="S109" i="3"/>
  <c r="K2" i="15"/>
  <c r="K4" i="15"/>
  <c r="K6" i="15"/>
  <c r="L3" i="15"/>
  <c r="L5" i="15"/>
  <c r="M3" i="15"/>
  <c r="M5" i="15"/>
  <c r="N2" i="15"/>
  <c r="N4" i="15"/>
  <c r="N6" i="15"/>
  <c r="O4" i="15"/>
  <c r="P3" i="15"/>
  <c r="O6" i="13"/>
  <c r="O2" i="13"/>
  <c r="P3" i="13"/>
  <c r="O3" i="15"/>
  <c r="O5" i="15"/>
  <c r="P2" i="15"/>
  <c r="P4" i="15"/>
  <c r="O4" i="13"/>
  <c r="P5" i="13"/>
  <c r="F2" i="13"/>
  <c r="O5" i="13"/>
  <c r="O3" i="13"/>
  <c r="P6" i="13"/>
  <c r="P4" i="13"/>
  <c r="P2" i="13"/>
  <c r="X109" i="6"/>
  <c r="X164" i="6"/>
  <c r="X109" i="5"/>
  <c r="X163" i="5"/>
  <c r="X164" i="4"/>
  <c r="X164" i="3"/>
  <c r="W109" i="4"/>
  <c r="W164" i="4"/>
  <c r="W109" i="6"/>
  <c r="W164" i="6"/>
  <c r="W164" i="5"/>
  <c r="W109" i="5"/>
  <c r="W109" i="3"/>
  <c r="W164" i="3"/>
  <c r="X109" i="3"/>
  <c r="O2" i="15"/>
  <c r="P5" i="15"/>
  <c r="F2" i="18" l="1"/>
  <c r="H2" i="18"/>
  <c r="J2" i="18"/>
  <c r="K2" i="18"/>
  <c r="M2" i="18"/>
  <c r="N2" i="18"/>
  <c r="C2" i="18"/>
  <c r="C2" i="13"/>
  <c r="C2" i="15"/>
  <c r="Q3" i="13"/>
  <c r="Q5" i="13"/>
  <c r="Q3" i="15"/>
  <c r="Q5" i="15"/>
  <c r="Q2" i="13"/>
  <c r="Q4" i="13"/>
  <c r="Q6" i="13"/>
  <c r="Q2" i="15"/>
  <c r="Q4" i="15"/>
  <c r="Q6" i="15"/>
  <c r="Q2" i="18"/>
  <c r="O6" i="15"/>
</calcChain>
</file>

<file path=xl/comments1.xml><?xml version="1.0" encoding="utf-8"?>
<comments xmlns="http://schemas.openxmlformats.org/spreadsheetml/2006/main">
  <authors>
    <author>Müller, Richard (LEL)</author>
  </authors>
  <commentList>
    <comment ref="T32" author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Erfassungsfehler?</t>
        </r>
      </text>
    </comment>
  </commentList>
</comments>
</file>

<file path=xl/sharedStrings.xml><?xml version="1.0" encoding="utf-8"?>
<sst xmlns="http://schemas.openxmlformats.org/spreadsheetml/2006/main" count="853" uniqueCount="80">
  <si>
    <t>Stand 31.12.</t>
  </si>
  <si>
    <t>L</t>
  </si>
  <si>
    <t>Stuttgart Stadtkreis</t>
  </si>
  <si>
    <t>Konstanz</t>
  </si>
  <si>
    <t>Ravensburg</t>
  </si>
  <si>
    <t>Rottweil</t>
  </si>
  <si>
    <t xml:space="preserve">Freiburg Stadtkreis </t>
  </si>
  <si>
    <t>Calw</t>
  </si>
  <si>
    <t>Böblingen</t>
  </si>
  <si>
    <t>Reutlingen</t>
  </si>
  <si>
    <t>Rems-Murr-Kreis</t>
  </si>
  <si>
    <t>Hohenlohekreis</t>
  </si>
  <si>
    <t>Schwäbisch-Hall</t>
  </si>
  <si>
    <t>Main-Tauber-Kreis</t>
  </si>
  <si>
    <t>Heidenheim</t>
  </si>
  <si>
    <t>Ostalbkreis</t>
  </si>
  <si>
    <t>Neckar-Odenwald-Kreis</t>
  </si>
  <si>
    <t>Rhein-Neckar-Kreis</t>
  </si>
  <si>
    <t>Enzkreis</t>
  </si>
  <si>
    <t>Breisgau-Hochschwarzwald</t>
  </si>
  <si>
    <t>Ortenaukreis</t>
  </si>
  <si>
    <t>Schwarzwald-Baar-Kreis</t>
  </si>
  <si>
    <t>Zollernalbkreis</t>
  </si>
  <si>
    <t>Alb-Donau-Kreis</t>
  </si>
  <si>
    <t>Bodenseekreis</t>
  </si>
  <si>
    <t>Tuttlingen</t>
  </si>
  <si>
    <t>Sigmaringen</t>
  </si>
  <si>
    <t>Tübingen</t>
  </si>
  <si>
    <t>Esslingen</t>
  </si>
  <si>
    <t>Lörrach</t>
  </si>
  <si>
    <t>Göppingen</t>
  </si>
  <si>
    <t>Karlsruhe</t>
  </si>
  <si>
    <t>Baden-Württemberg</t>
  </si>
  <si>
    <t xml:space="preserve">Heilbronn Stadtkreis </t>
  </si>
  <si>
    <t xml:space="preserve">Baden-Baden Stadtkreis </t>
  </si>
  <si>
    <t xml:space="preserve">Karlsruhe  Stadtkreis </t>
  </si>
  <si>
    <t xml:space="preserve">Heidelberg Stadtkreis </t>
  </si>
  <si>
    <t xml:space="preserve">Mannheim   Stadtkreis </t>
  </si>
  <si>
    <t xml:space="preserve">Pforzheim Stadtkreis </t>
  </si>
  <si>
    <t xml:space="preserve">Ulm Stadtkreis </t>
  </si>
  <si>
    <t>Freudenstadt</t>
  </si>
  <si>
    <t>Waldshut</t>
  </si>
  <si>
    <t>Heilbronn</t>
  </si>
  <si>
    <t>Biberach</t>
  </si>
  <si>
    <t>Rastatt</t>
  </si>
  <si>
    <t>Emmendingen</t>
  </si>
  <si>
    <t>Bodenfläche insgesamt</t>
  </si>
  <si>
    <t>Waldfläche</t>
  </si>
  <si>
    <t>Quelle: Statistisches Landesamt Baden-Württemberg – EVAS 33 111</t>
  </si>
  <si>
    <t>Ludwigsburg</t>
  </si>
  <si>
    <t>Siedlungs- und Verkehrsfläche</t>
  </si>
  <si>
    <t>LKR_Name</t>
  </si>
  <si>
    <t>LKR_NR</t>
  </si>
  <si>
    <t>Wasserfläche</t>
  </si>
  <si>
    <t>Veränderung gegenüber 1988 in ha</t>
  </si>
  <si>
    <t>Bodenfläche nach Art der tatsächlichen Nutzung in Baden-Württemberg</t>
  </si>
  <si>
    <t>min</t>
  </si>
  <si>
    <t>max</t>
  </si>
  <si>
    <t>Veränderung gegenüber 1988 in Prozent</t>
  </si>
  <si>
    <t>Veränderung gegenüber 1988 in Hektar</t>
  </si>
  <si>
    <t>Verbrauch je Tag</t>
  </si>
  <si>
    <t>Verbrauch an Landwirtschaftsfläche in ha je Tag</t>
  </si>
  <si>
    <t>zurück</t>
  </si>
  <si>
    <t xml:space="preserve">Seit 2001 wird sie in den Zwischenjahren um die Erhebung der Siedlungs- und Verkehrsfläche ergänzt. </t>
  </si>
  <si>
    <t xml:space="preserve">Die Flächenerhebung nach Art der tatsächlichen Nutzung wird im 4-jährigen Turnus erhoben. </t>
  </si>
  <si>
    <t>Seit 2009 wird die Flächenerhebung jährlich durchgeführt.</t>
  </si>
  <si>
    <t>Flächennutzung in Baden-Württemberg nach Art der tatsächlichen Nutzung</t>
  </si>
  <si>
    <t>Grundlage ist das amtliche Liegenschaftskataster zum Stand 31.12.</t>
  </si>
  <si>
    <t>Landesanstalt für Entwicklung der Landwirtschaft und der ländlichen Räume Schwäbisch Gmünd</t>
  </si>
  <si>
    <t>Abt. 3, Richard Müller</t>
  </si>
  <si>
    <t>Stand:</t>
  </si>
  <si>
    <t>Landesamt für Statistik Baden-Württemberg</t>
  </si>
  <si>
    <t>Statistische Berichte Artikel 3336 14001</t>
  </si>
  <si>
    <t>http://www.statistik-bw.de/intermaptiv/</t>
  </si>
  <si>
    <t>Karte:</t>
  </si>
  <si>
    <t>Landwirtschaftsfläche</t>
  </si>
  <si>
    <t>Bodenfläche nach Art der tatsächlichen Nutzung in Baden-Württemberg 1988 bis 2018 in Hektar</t>
  </si>
  <si>
    <t>© LEL Schwäbisch Gmünd, Abt. 3, 2019</t>
  </si>
  <si>
    <t>Quelle: Statistisches Landesamt Baden-Württemberg 2019</t>
  </si>
  <si>
    <t xml:space="preserve"> 1988 bis 2018 in Hektar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</si>
</sst>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9" formatCode="###\ ###\ ###\ ###\ ##0"/>
    <numFmt numFmtId="191" formatCode="#\ ###\ ##0\ \ ;\–\ #\ ###\ ##0\ \ ;\ \–\ \ ;* @\ \ "/>
    <numFmt numFmtId="196" formatCode="#,##0.0\ _€;[Red]\-#,##0.0\ _€"/>
    <numFmt numFmtId="202" formatCode="#,##0.000\ _€;[Red]\-#,##0.000\ _€"/>
  </numFmts>
  <fonts count="2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7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2"/>
      <color indexed="12"/>
      <name val="Arial"/>
      <family val="2"/>
    </font>
    <font>
      <b/>
      <sz val="12"/>
      <color theme="3"/>
      <name val="Arial"/>
      <family val="2"/>
    </font>
    <font>
      <b/>
      <sz val="12"/>
      <color rgb="FF00B0F0"/>
      <name val="Arial"/>
      <family val="2"/>
    </font>
    <font>
      <sz val="9.8000000000000007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1" fillId="0" borderId="0" xfId="0" applyFont="1" applyAlignment="1">
      <alignment vertical="center"/>
    </xf>
    <xf numFmtId="191" fontId="1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/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Alignment="1"/>
    <xf numFmtId="0" fontId="2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/>
    <xf numFmtId="0" fontId="6" fillId="0" borderId="0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91" fontId="1" fillId="0" borderId="1" xfId="0" applyNumberFormat="1" applyFont="1" applyBorder="1" applyAlignment="1">
      <alignment vertical="center"/>
    </xf>
    <xf numFmtId="179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191" fontId="1" fillId="0" borderId="2" xfId="0" applyNumberFormat="1" applyFont="1" applyBorder="1" applyAlignment="1">
      <alignment vertical="center"/>
    </xf>
    <xf numFmtId="191" fontId="1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38" fontId="1" fillId="0" borderId="2" xfId="2" applyNumberFormat="1" applyFont="1" applyBorder="1" applyAlignment="1">
      <alignment vertical="center"/>
    </xf>
    <xf numFmtId="38" fontId="1" fillId="0" borderId="0" xfId="2" applyNumberFormat="1" applyFont="1" applyBorder="1" applyAlignment="1">
      <alignment vertical="center"/>
    </xf>
    <xf numFmtId="38" fontId="8" fillId="0" borderId="0" xfId="2" applyNumberFormat="1" applyFont="1" applyBorder="1" applyAlignment="1">
      <alignment vertical="center"/>
    </xf>
    <xf numFmtId="38" fontId="1" fillId="0" borderId="3" xfId="2" applyNumberFormat="1" applyFont="1" applyBorder="1" applyAlignment="1">
      <alignment vertical="center"/>
    </xf>
    <xf numFmtId="38" fontId="1" fillId="0" borderId="1" xfId="2" applyNumberFormat="1" applyFont="1" applyBorder="1" applyAlignment="1">
      <alignment vertical="center"/>
    </xf>
    <xf numFmtId="38" fontId="8" fillId="0" borderId="1" xfId="2" applyNumberFormat="1" applyFont="1" applyBorder="1" applyAlignment="1">
      <alignment vertical="center"/>
    </xf>
    <xf numFmtId="38" fontId="6" fillId="0" borderId="2" xfId="2" applyNumberFormat="1" applyFont="1" applyBorder="1" applyAlignment="1">
      <alignment vertical="center"/>
    </xf>
    <xf numFmtId="38" fontId="7" fillId="0" borderId="0" xfId="2" applyNumberFormat="1" applyFont="1" applyBorder="1" applyAlignment="1">
      <alignment horizontal="center" vertical="center"/>
    </xf>
    <xf numFmtId="38" fontId="7" fillId="0" borderId="0" xfId="2" applyNumberFormat="1" applyFont="1" applyFill="1" applyBorder="1" applyAlignment="1">
      <alignment horizontal="center" vertical="center"/>
    </xf>
    <xf numFmtId="38" fontId="5" fillId="0" borderId="0" xfId="2" applyNumberFormat="1" applyFont="1" applyFill="1" applyBorder="1" applyAlignment="1">
      <alignment horizontal="center" vertical="center"/>
    </xf>
    <xf numFmtId="38" fontId="5" fillId="0" borderId="0" xfId="2" applyNumberFormat="1" applyFont="1" applyFill="1" applyAlignment="1">
      <alignment horizontal="center" vertical="center"/>
    </xf>
    <xf numFmtId="38" fontId="5" fillId="0" borderId="0" xfId="2" applyNumberFormat="1" applyFont="1" applyFill="1" applyAlignment="1">
      <alignment horizontal="center"/>
    </xf>
    <xf numFmtId="38" fontId="5" fillId="0" borderId="0" xfId="2" applyNumberFormat="1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2" fillId="0" borderId="0" xfId="2" applyNumberFormat="1" applyFont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 readingOrder="1"/>
    </xf>
    <xf numFmtId="0" fontId="10" fillId="0" borderId="0" xfId="0" applyFont="1" applyBorder="1" applyAlignment="1">
      <alignment horizontal="center" vertical="center" wrapText="1"/>
    </xf>
    <xf numFmtId="38" fontId="4" fillId="0" borderId="0" xfId="0" applyNumberFormat="1" applyFont="1" applyAlignment="1">
      <alignment vertical="center"/>
    </xf>
    <xf numFmtId="38" fontId="6" fillId="0" borderId="0" xfId="0" applyNumberFormat="1" applyFont="1" applyAlignment="1"/>
    <xf numFmtId="0" fontId="12" fillId="0" borderId="0" xfId="0" applyFont="1"/>
    <xf numFmtId="196" fontId="1" fillId="0" borderId="0" xfId="2" applyNumberFormat="1" applyFont="1" applyBorder="1" applyAlignment="1">
      <alignment vertical="center"/>
    </xf>
    <xf numFmtId="196" fontId="1" fillId="0" borderId="1" xfId="2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196" fontId="6" fillId="0" borderId="0" xfId="0" applyNumberFormat="1" applyFont="1" applyAlignment="1"/>
    <xf numFmtId="196" fontId="2" fillId="0" borderId="0" xfId="2" applyNumberFormat="1" applyFont="1" applyAlignment="1">
      <alignment horizontal="right" vertical="center"/>
    </xf>
    <xf numFmtId="2" fontId="8" fillId="0" borderId="0" xfId="0" applyNumberFormat="1" applyFont="1" applyBorder="1" applyAlignment="1">
      <alignment vertical="center"/>
    </xf>
    <xf numFmtId="191" fontId="1" fillId="0" borderId="4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202" fontId="2" fillId="0" borderId="0" xfId="2" applyNumberFormat="1" applyFont="1" applyAlignment="1">
      <alignment horizontal="right" vertical="center"/>
    </xf>
    <xf numFmtId="179" fontId="8" fillId="2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40" fontId="2" fillId="0" borderId="0" xfId="2" applyNumberFormat="1" applyFont="1" applyAlignment="1">
      <alignment horizontal="right" vertical="center"/>
    </xf>
    <xf numFmtId="0" fontId="17" fillId="0" borderId="0" xfId="1" applyFont="1" applyAlignment="1" applyProtection="1">
      <alignment vertical="center"/>
    </xf>
    <xf numFmtId="0" fontId="21" fillId="3" borderId="0" xfId="0" applyFont="1" applyFill="1" applyAlignment="1">
      <alignment horizontal="left" vertical="center" readingOrder="1"/>
    </xf>
    <xf numFmtId="0" fontId="2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38" fontId="6" fillId="0" borderId="0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4" fillId="0" borderId="0" xfId="1" applyFont="1" applyBorder="1" applyAlignment="1" applyProtection="1">
      <alignment horizontal="left" vertical="center" wrapTex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vertical="center"/>
    </xf>
  </cellXfs>
  <cellStyles count="3">
    <cellStyle name="Hyperlink" xfId="1" builtinId="8"/>
    <cellStyle name="Komma" xfId="2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Dia_gesamt!$C$2</c:f>
          <c:strCache>
            <c:ptCount val="1"/>
            <c:pt idx="0">
              <c:v>Baden-Württemberg</c:v>
            </c:pt>
          </c:strCache>
        </c:strRef>
      </c:tx>
      <c:layout/>
      <c:overlay val="1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1403910810531324E-2"/>
          <c:y val="0.11230629620657542"/>
          <c:w val="0.88861953922426373"/>
          <c:h val="0.73340093102473836"/>
        </c:manualLayout>
      </c:layout>
      <c:lineChart>
        <c:grouping val="standard"/>
        <c:varyColors val="0"/>
        <c:ser>
          <c:idx val="1"/>
          <c:order val="0"/>
          <c:tx>
            <c:strRef>
              <c:f>Dia_gesamt!$D$3</c:f>
              <c:strCache>
                <c:ptCount val="1"/>
                <c:pt idx="0">
                  <c:v>Siedlungs- und Verkehrsfläche</c:v>
                </c:pt>
              </c:strCache>
            </c:strRef>
          </c:tx>
          <c:spPr>
            <a:ln w="50800"/>
          </c:spPr>
          <c:marker>
            <c:symbol val="none"/>
          </c:marker>
          <c:dLbls>
            <c:dLbl>
              <c:idx val="0"/>
              <c:layout>
                <c:manualLayout>
                  <c:x val="-2.9629629629629628E-3"/>
                  <c:y val="1.5355086372360844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5.3333333333333441E-2"/>
                  <c:y val="-2.8150991682661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222222222222222E-2"/>
                  <c:y val="3.8387715930902205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5.185185185185185E-2"/>
                  <c:y val="-3.8387715930902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Dia_gesamt!$E$1:$N$1</c:f>
              <c:numCache>
                <c:formatCode>General</c:formatCode>
                <c:ptCount val="10"/>
                <c:pt idx="0">
                  <c:v>1988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Dia_gesamt!$E$3:$N$3</c:f>
              <c:numCache>
                <c:formatCode>#,##0_);[Red]\(#,##0\)</c:formatCode>
                <c:ptCount val="10"/>
                <c:pt idx="0">
                  <c:v>423284</c:v>
                </c:pt>
                <c:pt idx="1">
                  <c:v>439340</c:v>
                </c:pt>
                <c:pt idx="2">
                  <c:v>454294</c:v>
                </c:pt>
                <c:pt idx="3">
                  <c:v>471832</c:v>
                </c:pt>
                <c:pt idx="4">
                  <c:v>486992</c:v>
                </c:pt>
                <c:pt idx="5">
                  <c:v>500386</c:v>
                </c:pt>
                <c:pt idx="6">
                  <c:v>510143</c:v>
                </c:pt>
                <c:pt idx="7">
                  <c:v>517434</c:v>
                </c:pt>
                <c:pt idx="8">
                  <c:v>520301</c:v>
                </c:pt>
                <c:pt idx="9">
                  <c:v>521952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Dia_gesamt!$D$4</c:f>
              <c:strCache>
                <c:ptCount val="1"/>
                <c:pt idx="0">
                  <c:v>Landwirtschaftsfläche</c:v>
                </c:pt>
              </c:strCache>
            </c:strRef>
          </c:tx>
          <c:spPr>
            <a:ln w="50800"/>
          </c:spPr>
          <c:marker>
            <c:symbol val="none"/>
          </c:marker>
          <c:dLbls>
            <c:dLbl>
              <c:idx val="0"/>
              <c:layout>
                <c:manualLayout>
                  <c:x val="-7.4074074074073938E-3"/>
                  <c:y val="3.0710172744721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5.1851851851851961E-2"/>
                  <c:y val="-3.071017274472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222222222222222E-2"/>
                  <c:y val="3.8387715930902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5.3333333333333337E-2"/>
                  <c:y val="3.8387715930902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Dia_gesamt!$E$1:$N$1</c:f>
              <c:numCache>
                <c:formatCode>General</c:formatCode>
                <c:ptCount val="10"/>
                <c:pt idx="0">
                  <c:v>1988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Dia_gesamt!$E$4:$N$4</c:f>
              <c:numCache>
                <c:formatCode>#,##0_);[Red]\(#,##0\)</c:formatCode>
                <c:ptCount val="10"/>
                <c:pt idx="0">
                  <c:v>1753402</c:v>
                </c:pt>
                <c:pt idx="1">
                  <c:v>1721385</c:v>
                </c:pt>
                <c:pt idx="2">
                  <c:v>1698267</c:v>
                </c:pt>
                <c:pt idx="3">
                  <c:v>1674917</c:v>
                </c:pt>
                <c:pt idx="4">
                  <c:v>1655939</c:v>
                </c:pt>
                <c:pt idx="5">
                  <c:v>1641968</c:v>
                </c:pt>
                <c:pt idx="6">
                  <c:v>1629528</c:v>
                </c:pt>
                <c:pt idx="7">
                  <c:v>1618933</c:v>
                </c:pt>
                <c:pt idx="8">
                  <c:v>1615542</c:v>
                </c:pt>
                <c:pt idx="9">
                  <c:v>1613563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Dia_gesamt!$D$5</c:f>
              <c:strCache>
                <c:ptCount val="1"/>
                <c:pt idx="0">
                  <c:v>Waldfläche</c:v>
                </c:pt>
              </c:strCache>
            </c:strRef>
          </c:tx>
          <c:spPr>
            <a:ln w="50800"/>
          </c:spPr>
          <c:marker>
            <c:symbol val="none"/>
          </c:marker>
          <c:dLbls>
            <c:dLbl>
              <c:idx val="0"/>
              <c:layout>
                <c:manualLayout>
                  <c:x val="-7.4074074074073938E-3"/>
                  <c:y val="2.3032629558541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4.8888888888888996E-2"/>
                  <c:y val="3.5828534868841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6666666666666666E-2"/>
                  <c:y val="3.5828534868841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8888888888888891E-2"/>
                  <c:y val="-4.6065259117082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Dia_gesamt!$E$1:$N$1</c:f>
              <c:numCache>
                <c:formatCode>General</c:formatCode>
                <c:ptCount val="10"/>
                <c:pt idx="0">
                  <c:v>1988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Dia_gesamt!$E$5:$N$5</c:f>
              <c:numCache>
                <c:formatCode>#,##0_);[Red]\(#,##0\)</c:formatCode>
                <c:ptCount val="10"/>
                <c:pt idx="0">
                  <c:v>1324817</c:v>
                </c:pt>
                <c:pt idx="1">
                  <c:v>1345395</c:v>
                </c:pt>
                <c:pt idx="2">
                  <c:v>1352933</c:v>
                </c:pt>
                <c:pt idx="3">
                  <c:v>1358434</c:v>
                </c:pt>
                <c:pt idx="4">
                  <c:v>1363025</c:v>
                </c:pt>
                <c:pt idx="5">
                  <c:v>1367585</c:v>
                </c:pt>
                <c:pt idx="6">
                  <c:v>1369993</c:v>
                </c:pt>
                <c:pt idx="7">
                  <c:v>1352564</c:v>
                </c:pt>
                <c:pt idx="8">
                  <c:v>1352514</c:v>
                </c:pt>
                <c:pt idx="9">
                  <c:v>1352714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55328"/>
        <c:axId val="91557248"/>
      </c:lineChart>
      <c:catAx>
        <c:axId val="91555328"/>
        <c:scaling>
          <c:orientation val="minMax"/>
        </c:scaling>
        <c:delete val="0"/>
        <c:axPos val="b"/>
        <c:title>
          <c:tx>
            <c:strRef>
              <c:f>Dia_gesamt!$B$47</c:f>
              <c:strCache>
                <c:ptCount val="1"/>
                <c:pt idx="0">
                  <c:v>Quelle: Statistisches Landesamt Baden-Württemberg 2019</c:v>
                </c:pt>
              </c:strCache>
            </c:strRef>
          </c:tx>
          <c:layout>
            <c:manualLayout>
              <c:xMode val="edge"/>
              <c:yMode val="edge"/>
              <c:x val="1.1297287839020122E-2"/>
              <c:y val="0.94158941264779528"/>
            </c:manualLayout>
          </c:layout>
          <c:overlay val="0"/>
          <c:txPr>
            <a:bodyPr/>
            <a:lstStyle/>
            <a:p>
              <a:pPr algn="l"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557248"/>
        <c:crosses val="autoZero"/>
        <c:auto val="1"/>
        <c:lblAlgn val="ctr"/>
        <c:lblOffset val="100"/>
        <c:noMultiLvlLbl val="0"/>
      </c:catAx>
      <c:valAx>
        <c:axId val="915572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ha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3.5587931546944347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555328"/>
        <c:crosses val="autoZero"/>
        <c:crossBetween val="between"/>
      </c:valAx>
      <c:spPr>
        <a:gradFill>
          <a:gsLst>
            <a:gs pos="25000">
              <a:srgbClr val="CCFFCC"/>
            </a:gs>
            <a:gs pos="0">
              <a:srgbClr val="CCFFCC"/>
            </a:gs>
            <a:gs pos="50000">
              <a:srgbClr val="CCFFCC"/>
            </a:gs>
            <a:gs pos="100000">
              <a:schemeClr val="bg1"/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72777871099445901"/>
          <c:y val="3.326935380678183E-2"/>
          <c:w val="0.26333356663750362"/>
          <c:h val="0.12476007677543186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Dia_gesamt!$C$2</c:f>
          <c:strCache>
            <c:ptCount val="1"/>
            <c:pt idx="0">
              <c:v>Baden-Württemberg</c:v>
            </c:pt>
          </c:strCache>
        </c:strRef>
      </c:tx>
      <c:layout/>
      <c:overlay val="1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1403910810531324E-2"/>
          <c:y val="0.11230629620657542"/>
          <c:w val="0.89284922717993576"/>
          <c:h val="0.73340093102473836"/>
        </c:manualLayout>
      </c:layout>
      <c:lineChart>
        <c:grouping val="standard"/>
        <c:varyColors val="0"/>
        <c:ser>
          <c:idx val="1"/>
          <c:order val="0"/>
          <c:tx>
            <c:strRef>
              <c:f>Dia_Veränd_ha!$D$3</c:f>
              <c:strCache>
                <c:ptCount val="1"/>
                <c:pt idx="0">
                  <c:v>Siedlungs- und Verkehrsfläche</c:v>
                </c:pt>
              </c:strCache>
            </c:strRef>
          </c:tx>
          <c:spPr>
            <a:ln w="50800"/>
          </c:spPr>
          <c:marker>
            <c:symbol val="none"/>
          </c:marker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2.9629629629630717E-3"/>
                  <c:y val="-3.83877159309021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98.668  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-4.8888888888888891E-2"/>
                  <c:y val="-4.3256997455470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Dia_Veränd_ha!$E$1:$Q$1</c:f>
              <c:numCache>
                <c:formatCode>General</c:formatCode>
                <c:ptCount val="13"/>
                <c:pt idx="0">
                  <c:v>1988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Dia_Veränd_ha!$E$3:$Q$3</c:f>
              <c:numCache>
                <c:formatCode>#,##0_);[Red]\(#,##0\)</c:formatCode>
                <c:ptCount val="13"/>
                <c:pt idx="0">
                  <c:v>0</c:v>
                </c:pt>
                <c:pt idx="1">
                  <c:v>16056</c:v>
                </c:pt>
                <c:pt idx="2">
                  <c:v>31010</c:v>
                </c:pt>
                <c:pt idx="3">
                  <c:v>48548</c:v>
                </c:pt>
                <c:pt idx="4">
                  <c:v>63708</c:v>
                </c:pt>
                <c:pt idx="5">
                  <c:v>77102</c:v>
                </c:pt>
                <c:pt idx="6">
                  <c:v>86859</c:v>
                </c:pt>
                <c:pt idx="7">
                  <c:v>89660</c:v>
                </c:pt>
                <c:pt idx="8">
                  <c:v>90700</c:v>
                </c:pt>
                <c:pt idx="9">
                  <c:v>92599</c:v>
                </c:pt>
                <c:pt idx="10">
                  <c:v>94150</c:v>
                </c:pt>
                <c:pt idx="11">
                  <c:v>97017</c:v>
                </c:pt>
                <c:pt idx="12">
                  <c:v>98668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Dia_Veränd_ha!$D$4</c:f>
              <c:strCache>
                <c:ptCount val="1"/>
                <c:pt idx="0">
                  <c:v>Landwirtschaftsfläche</c:v>
                </c:pt>
              </c:strCache>
            </c:strRef>
          </c:tx>
          <c:spPr>
            <a:ln w="50800"/>
          </c:spPr>
          <c:marker>
            <c:symbol val="none"/>
          </c:marker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1.1851851851851744E-2"/>
                  <c:y val="-4.09468969929622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-139.839  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-4.8888888888888891E-2"/>
                  <c:y val="-4.3256997455470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Dia_Veränd_ha!$E$1:$Q$1</c:f>
              <c:numCache>
                <c:formatCode>General</c:formatCode>
                <c:ptCount val="13"/>
                <c:pt idx="0">
                  <c:v>1988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Dia_Veränd_ha!$E$4:$Q$4</c:f>
              <c:numCache>
                <c:formatCode>#,##0_);[Red]\(#,##0\)</c:formatCode>
                <c:ptCount val="13"/>
                <c:pt idx="0">
                  <c:v>0</c:v>
                </c:pt>
                <c:pt idx="1">
                  <c:v>-32017</c:v>
                </c:pt>
                <c:pt idx="2">
                  <c:v>-55135</c:v>
                </c:pt>
                <c:pt idx="3">
                  <c:v>-78485</c:v>
                </c:pt>
                <c:pt idx="4">
                  <c:v>-97463</c:v>
                </c:pt>
                <c:pt idx="5">
                  <c:v>-111434</c:v>
                </c:pt>
                <c:pt idx="6">
                  <c:v>-123874</c:v>
                </c:pt>
                <c:pt idx="7">
                  <c:v>-126199</c:v>
                </c:pt>
                <c:pt idx="8">
                  <c:v>-127678</c:v>
                </c:pt>
                <c:pt idx="9">
                  <c:v>-129904</c:v>
                </c:pt>
                <c:pt idx="10">
                  <c:v>-134469</c:v>
                </c:pt>
                <c:pt idx="11">
                  <c:v>-137860</c:v>
                </c:pt>
                <c:pt idx="12">
                  <c:v>-139839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Dia_Veränd_ha!$D$5</c:f>
              <c:strCache>
                <c:ptCount val="1"/>
                <c:pt idx="0">
                  <c:v>Waldfläche</c:v>
                </c:pt>
              </c:strCache>
            </c:strRef>
          </c:tx>
          <c:spPr>
            <a:ln w="50800"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-5.34351145038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5.9259259259260349E-3"/>
                  <c:y val="3.83877159309021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27.897  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-0.04"/>
                  <c:y val="3.8167938931297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Dia_Veränd_ha!$E$1:$Q$1</c:f>
              <c:numCache>
                <c:formatCode>General</c:formatCode>
                <c:ptCount val="13"/>
                <c:pt idx="0">
                  <c:v>1988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Dia_Veränd_ha!$E$5:$Q$5</c:f>
              <c:numCache>
                <c:formatCode>#,##0_);[Red]\(#,##0\)</c:formatCode>
                <c:ptCount val="13"/>
                <c:pt idx="0">
                  <c:v>0</c:v>
                </c:pt>
                <c:pt idx="1">
                  <c:v>20578</c:v>
                </c:pt>
                <c:pt idx="2">
                  <c:v>28116</c:v>
                </c:pt>
                <c:pt idx="3">
                  <c:v>33617</c:v>
                </c:pt>
                <c:pt idx="4">
                  <c:v>38208</c:v>
                </c:pt>
                <c:pt idx="5">
                  <c:v>42768</c:v>
                </c:pt>
                <c:pt idx="6">
                  <c:v>45176</c:v>
                </c:pt>
                <c:pt idx="7">
                  <c:v>44689</c:v>
                </c:pt>
                <c:pt idx="8">
                  <c:v>45015</c:v>
                </c:pt>
                <c:pt idx="9">
                  <c:v>45159</c:v>
                </c:pt>
                <c:pt idx="10">
                  <c:v>27747</c:v>
                </c:pt>
                <c:pt idx="11">
                  <c:v>27697</c:v>
                </c:pt>
                <c:pt idx="12">
                  <c:v>27897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69088"/>
        <c:axId val="96080256"/>
      </c:lineChart>
      <c:catAx>
        <c:axId val="91769088"/>
        <c:scaling>
          <c:orientation val="minMax"/>
        </c:scaling>
        <c:delete val="0"/>
        <c:axPos val="b"/>
        <c:title>
          <c:tx>
            <c:strRef>
              <c:f>Dia_gesamt!$B$47</c:f>
              <c:strCache>
                <c:ptCount val="1"/>
                <c:pt idx="0">
                  <c:v>Quelle: Statistisches Landesamt Baden-Württemberg 2019</c:v>
                </c:pt>
              </c:strCache>
            </c:strRef>
          </c:tx>
          <c:layout>
            <c:manualLayout>
              <c:xMode val="edge"/>
              <c:yMode val="edge"/>
              <c:x val="1.1297287839020122E-2"/>
              <c:y val="0.94158941264779528"/>
            </c:manualLayout>
          </c:layout>
          <c:overlay val="0"/>
          <c:txPr>
            <a:bodyPr/>
            <a:lstStyle/>
            <a:p>
              <a:pPr algn="l"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080256"/>
        <c:crosses val="autoZero"/>
        <c:auto val="1"/>
        <c:lblAlgn val="ctr"/>
        <c:lblOffset val="100"/>
        <c:noMultiLvlLbl val="0"/>
      </c:catAx>
      <c:valAx>
        <c:axId val="960802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ha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3.563186079667105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769088"/>
        <c:crosses val="autoZero"/>
        <c:crossBetween val="between"/>
      </c:valAx>
      <c:spPr>
        <a:gradFill>
          <a:gsLst>
            <a:gs pos="25000">
              <a:srgbClr val="CCFFCC"/>
            </a:gs>
            <a:gs pos="0">
              <a:srgbClr val="CCFFCC"/>
            </a:gs>
            <a:gs pos="50000">
              <a:srgbClr val="CCFFCC"/>
            </a:gs>
            <a:gs pos="100000">
              <a:schemeClr val="bg1"/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9.0000933216681248E-2"/>
          <c:y val="0.68384219726852769"/>
          <c:w val="0.26925949256342957"/>
          <c:h val="0.13867678248472304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Dia_gesamt!$C$2</c:f>
          <c:strCache>
            <c:ptCount val="1"/>
            <c:pt idx="0">
              <c:v>Baden-Württemberg</c:v>
            </c:pt>
          </c:strCache>
        </c:strRef>
      </c:tx>
      <c:layout/>
      <c:overlay val="1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1403910810531324E-2"/>
          <c:y val="0.11230629620657542"/>
          <c:w val="0.90361889763779524"/>
          <c:h val="0.73340093102473836"/>
        </c:manualLayout>
      </c:layout>
      <c:lineChart>
        <c:grouping val="standard"/>
        <c:varyColors val="0"/>
        <c:ser>
          <c:idx val="1"/>
          <c:order val="0"/>
          <c:tx>
            <c:strRef>
              <c:f>Dia_Veränd_Prz!$D$3</c:f>
              <c:strCache>
                <c:ptCount val="1"/>
                <c:pt idx="0">
                  <c:v>Siedlungs- und Verkehrsfläche</c:v>
                </c:pt>
              </c:strCache>
            </c:strRef>
          </c:tx>
          <c:spPr>
            <a:ln w="50800"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4.4444444444444444E-3"/>
                  <c:y val="-8.9058524173027995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-4.4444444444444335E-2"/>
                  <c:y val="3.5828534868841973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2962962962962856E-2"/>
                  <c:y val="-3.0534351145038167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Dia_Veränd_Prz!$E$1:$Q$1</c:f>
              <c:numCache>
                <c:formatCode>General</c:formatCode>
                <c:ptCount val="13"/>
                <c:pt idx="0">
                  <c:v>1988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Dia_Veränd_Prz!$E$3:$Q$3</c:f>
              <c:numCache>
                <c:formatCode>#,##0.0\ _€;[Red]\-#,##0.0\ _€</c:formatCode>
                <c:ptCount val="13"/>
                <c:pt idx="0">
                  <c:v>0</c:v>
                </c:pt>
                <c:pt idx="1">
                  <c:v>3.8</c:v>
                </c:pt>
                <c:pt idx="2">
                  <c:v>7.3</c:v>
                </c:pt>
                <c:pt idx="3">
                  <c:v>11.5</c:v>
                </c:pt>
                <c:pt idx="4">
                  <c:v>15.1</c:v>
                </c:pt>
                <c:pt idx="5">
                  <c:v>18.2</c:v>
                </c:pt>
                <c:pt idx="6">
                  <c:v>20.5</c:v>
                </c:pt>
                <c:pt idx="7">
                  <c:v>21.2</c:v>
                </c:pt>
                <c:pt idx="8">
                  <c:v>21.4</c:v>
                </c:pt>
                <c:pt idx="9">
                  <c:v>21.9</c:v>
                </c:pt>
                <c:pt idx="10">
                  <c:v>22.2</c:v>
                </c:pt>
                <c:pt idx="11">
                  <c:v>22.9</c:v>
                </c:pt>
                <c:pt idx="12">
                  <c:v>23.3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Dia_Veränd_Prz!$D$4</c:f>
              <c:strCache>
                <c:ptCount val="1"/>
                <c:pt idx="0">
                  <c:v>Landwirtschaftsfläche</c:v>
                </c:pt>
              </c:strCache>
            </c:strRef>
          </c:tx>
          <c:spPr>
            <a:ln w="50800"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2.9629629629629628E-3"/>
                  <c:y val="-7.63358778625944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-4.4444444444444335E-2"/>
                  <c:y val="-3.3269353806781733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1481481481481376E-2"/>
                  <c:y val="-3.8167938931297711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Dia_Veränd_Prz!$E$1:$Q$1</c:f>
              <c:numCache>
                <c:formatCode>General</c:formatCode>
                <c:ptCount val="13"/>
                <c:pt idx="0">
                  <c:v>1988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Dia_Veränd_Prz!$E$4:$Q$4</c:f>
              <c:numCache>
                <c:formatCode>#,##0.0\ _€;[Red]\-#,##0.0\ _€</c:formatCode>
                <c:ptCount val="13"/>
                <c:pt idx="0">
                  <c:v>0</c:v>
                </c:pt>
                <c:pt idx="1">
                  <c:v>-1.8</c:v>
                </c:pt>
                <c:pt idx="2">
                  <c:v>-3.1</c:v>
                </c:pt>
                <c:pt idx="3">
                  <c:v>-4.5</c:v>
                </c:pt>
                <c:pt idx="4">
                  <c:v>-5.6</c:v>
                </c:pt>
                <c:pt idx="5">
                  <c:v>-6.4</c:v>
                </c:pt>
                <c:pt idx="6">
                  <c:v>-7.1</c:v>
                </c:pt>
                <c:pt idx="7">
                  <c:v>-7.2</c:v>
                </c:pt>
                <c:pt idx="8">
                  <c:v>-7.3</c:v>
                </c:pt>
                <c:pt idx="9">
                  <c:v>-7.4</c:v>
                </c:pt>
                <c:pt idx="10">
                  <c:v>-7.7</c:v>
                </c:pt>
                <c:pt idx="11">
                  <c:v>-7.9</c:v>
                </c:pt>
                <c:pt idx="12">
                  <c:v>-8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Dia_Veränd_Prz!$D$5</c:f>
              <c:strCache>
                <c:ptCount val="1"/>
                <c:pt idx="0">
                  <c:v>Waldfläche</c:v>
                </c:pt>
              </c:strCache>
            </c:strRef>
          </c:tx>
          <c:spPr>
            <a:ln w="50800"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4.4444444444444444E-3"/>
                  <c:y val="-3.8167938931297711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-3.851851851851841E-2"/>
                  <c:y val="-3.5828534868841973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4074074074073965E-2"/>
                  <c:y val="-4.3256997455470736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Dia_Veränd_Prz!$E$1:$Q$1</c:f>
              <c:numCache>
                <c:formatCode>General</c:formatCode>
                <c:ptCount val="13"/>
                <c:pt idx="0">
                  <c:v>1988</c:v>
                </c:pt>
                <c:pt idx="1">
                  <c:v>1992</c:v>
                </c:pt>
                <c:pt idx="2">
                  <c:v>1996</c:v>
                </c:pt>
                <c:pt idx="3">
                  <c:v>2000</c:v>
                </c:pt>
                <c:pt idx="4">
                  <c:v>2004</c:v>
                </c:pt>
                <c:pt idx="5">
                  <c:v>2008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Dia_Veränd_Prz!$E$5:$Q$5</c:f>
              <c:numCache>
                <c:formatCode>#,##0.0\ _€;[Red]\-#,##0.0\ _€</c:formatCode>
                <c:ptCount val="13"/>
                <c:pt idx="0">
                  <c:v>0</c:v>
                </c:pt>
                <c:pt idx="1">
                  <c:v>1.6</c:v>
                </c:pt>
                <c:pt idx="2">
                  <c:v>2.1</c:v>
                </c:pt>
                <c:pt idx="3">
                  <c:v>2.5</c:v>
                </c:pt>
                <c:pt idx="4">
                  <c:v>2.9</c:v>
                </c:pt>
                <c:pt idx="5">
                  <c:v>3.2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2512"/>
        <c:axId val="111234432"/>
      </c:lineChart>
      <c:catAx>
        <c:axId val="111232512"/>
        <c:scaling>
          <c:orientation val="minMax"/>
        </c:scaling>
        <c:delete val="0"/>
        <c:axPos val="b"/>
        <c:title>
          <c:tx>
            <c:strRef>
              <c:f>Dia_gesamt!$B$47</c:f>
              <c:strCache>
                <c:ptCount val="1"/>
                <c:pt idx="0">
                  <c:v>Quelle: Statistisches Landesamt Baden-Württemberg 2019</c:v>
                </c:pt>
              </c:strCache>
            </c:strRef>
          </c:tx>
          <c:layout>
            <c:manualLayout>
              <c:xMode val="edge"/>
              <c:yMode val="edge"/>
              <c:x val="1.1297287839020122E-2"/>
              <c:y val="0.94158941264779528"/>
            </c:manualLayout>
          </c:layout>
          <c:overlay val="0"/>
          <c:txPr>
            <a:bodyPr/>
            <a:lstStyle/>
            <a:p>
              <a:pPr algn="l"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34432"/>
        <c:crosses val="autoZero"/>
        <c:auto val="1"/>
        <c:lblAlgn val="ctr"/>
        <c:lblOffset val="100"/>
        <c:noMultiLvlLbl val="0"/>
      </c:catAx>
      <c:valAx>
        <c:axId val="1112344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 % </a:t>
                </a:r>
              </a:p>
            </c:rich>
          </c:tx>
          <c:layout>
            <c:manualLayout>
              <c:xMode val="edge"/>
              <c:yMode val="edge"/>
              <c:x val="1.7777777777777778E-2"/>
              <c:y val="3.0542717668928618E-2"/>
            </c:manualLayout>
          </c:layout>
          <c:overlay val="0"/>
        </c:title>
        <c:numFmt formatCode="#,##0.0\ _€;[Red]\-#,##0.0\ _€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32512"/>
        <c:crosses val="autoZero"/>
        <c:crossBetween val="between"/>
      </c:valAx>
      <c:spPr>
        <a:gradFill>
          <a:gsLst>
            <a:gs pos="25000">
              <a:srgbClr val="CCFFCC"/>
            </a:gs>
            <a:gs pos="0">
              <a:srgbClr val="CCFFCC"/>
            </a:gs>
            <a:gs pos="50000">
              <a:srgbClr val="CCFFCC"/>
            </a:gs>
            <a:gs pos="100000">
              <a:schemeClr val="bg1"/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8.8149081364829393E-2"/>
          <c:y val="0.12722656309036226"/>
          <c:w val="0.27370393700787399"/>
          <c:h val="0.14885486722988803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Dia_gesamt!$C$2</c:f>
          <c:strCache>
            <c:ptCount val="1"/>
            <c:pt idx="0">
              <c:v>Baden-Württemberg</c:v>
            </c:pt>
          </c:strCache>
        </c:strRef>
      </c:tx>
      <c:layout/>
      <c:overlay val="1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1403910810531324E-2"/>
          <c:y val="0.11230629620657542"/>
          <c:w val="0.88861953922426373"/>
          <c:h val="0.73340093102473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'Dia_Verbrauch je Tag'!$D$2</c:f>
              <c:strCache>
                <c:ptCount val="1"/>
                <c:pt idx="0">
                  <c:v>Landwirtschaftsfläche</c:v>
                </c:pt>
              </c:strCache>
            </c:strRef>
          </c:tx>
          <c:spPr>
            <a:solidFill>
              <a:srgbClr val="FFC000"/>
            </a:solidFill>
            <a:ln w="50800"/>
          </c:spPr>
          <c:invertIfNegative val="0"/>
          <c:dLbls>
            <c:dLbl>
              <c:idx val="5"/>
              <c:layout>
                <c:manualLayout>
                  <c:x val="0"/>
                  <c:y val="-2.29007633587786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3.307888040712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4814814814814814E-3"/>
                  <c:y val="-2.54452926208651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'Dia_Verbrauch je Tag'!$F$1:$Q$1</c:f>
              <c:numCache>
                <c:formatCode>General</c:formatCode>
                <c:ptCount val="12"/>
                <c:pt idx="0">
                  <c:v>1992</c:v>
                </c:pt>
                <c:pt idx="1">
                  <c:v>1996</c:v>
                </c:pt>
                <c:pt idx="2">
                  <c:v>2000</c:v>
                </c:pt>
                <c:pt idx="3">
                  <c:v>2004</c:v>
                </c:pt>
                <c:pt idx="4">
                  <c:v>2008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'Dia_Verbrauch je Tag'!$F$2:$Q$2</c:f>
              <c:numCache>
                <c:formatCode>#,##0.00_);[Red]\(#,##0.00\)</c:formatCode>
                <c:ptCount val="12"/>
                <c:pt idx="0">
                  <c:v>21.93</c:v>
                </c:pt>
                <c:pt idx="1">
                  <c:v>15.83</c:v>
                </c:pt>
                <c:pt idx="2">
                  <c:v>15.99</c:v>
                </c:pt>
                <c:pt idx="3">
                  <c:v>13</c:v>
                </c:pt>
                <c:pt idx="4">
                  <c:v>9.57</c:v>
                </c:pt>
                <c:pt idx="5">
                  <c:v>8.5500000000000007</c:v>
                </c:pt>
                <c:pt idx="6">
                  <c:v>6.37</c:v>
                </c:pt>
                <c:pt idx="7">
                  <c:v>4.05</c:v>
                </c:pt>
                <c:pt idx="8">
                  <c:v>6.1</c:v>
                </c:pt>
                <c:pt idx="9">
                  <c:v>12.51</c:v>
                </c:pt>
                <c:pt idx="10">
                  <c:v>9.2899999999999991</c:v>
                </c:pt>
                <c:pt idx="11">
                  <c:v>5.42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120448"/>
        <c:axId val="56122368"/>
      </c:barChart>
      <c:catAx>
        <c:axId val="56120448"/>
        <c:scaling>
          <c:orientation val="minMax"/>
        </c:scaling>
        <c:delete val="0"/>
        <c:axPos val="b"/>
        <c:title>
          <c:tx>
            <c:strRef>
              <c:f>Dia_gesamt!$B$47</c:f>
              <c:strCache>
                <c:ptCount val="1"/>
                <c:pt idx="0">
                  <c:v>Quelle: Statistisches Landesamt Baden-Württemberg 2019</c:v>
                </c:pt>
              </c:strCache>
            </c:strRef>
          </c:tx>
          <c:layout>
            <c:manualLayout>
              <c:xMode val="edge"/>
              <c:yMode val="edge"/>
              <c:x val="1.1297287839020122E-2"/>
              <c:y val="0.94158922882731255"/>
            </c:manualLayout>
          </c:layout>
          <c:overlay val="0"/>
          <c:txPr>
            <a:bodyPr/>
            <a:lstStyle/>
            <a:p>
              <a:pPr algn="l"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122368"/>
        <c:crosses val="autoZero"/>
        <c:auto val="1"/>
        <c:lblAlgn val="ctr"/>
        <c:lblOffset val="100"/>
        <c:noMultiLvlLbl val="0"/>
      </c:catAx>
      <c:valAx>
        <c:axId val="561223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ha je Tag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3.817655426659454E-2"/>
            </c:manualLayout>
          </c:layout>
          <c:overlay val="0"/>
        </c:title>
        <c:numFmt formatCode="#,##0.00_);[Red]\(#,##0.0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120448"/>
        <c:crosses val="autoZero"/>
        <c:crossBetween val="between"/>
      </c:valAx>
      <c:spPr>
        <a:gradFill>
          <a:gsLst>
            <a:gs pos="25000">
              <a:srgbClr val="CCFFCC"/>
            </a:gs>
            <a:gs pos="0">
              <a:srgbClr val="CCFFCC"/>
            </a:gs>
            <a:gs pos="50000">
              <a:srgbClr val="CCFFCC"/>
            </a:gs>
            <a:gs pos="100000">
              <a:schemeClr val="bg1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Style="combo" dx="15" fmlaLink="$A$2" fmlaRange="BF!$C$7:$C$52" noThreeD="1" sel="46" val="3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Dia_gesamt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Dia_gesamt!A1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Dia_gesamt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57150</xdr:rowOff>
    </xdr:from>
    <xdr:to>
      <xdr:col>1</xdr:col>
      <xdr:colOff>542925</xdr:colOff>
      <xdr:row>14</xdr:row>
      <xdr:rowOff>95250</xdr:rowOff>
    </xdr:to>
    <xdr:pic>
      <xdr:nvPicPr>
        <xdr:cNvPr id="108591" name="Picture 7" descr="P:\90_EigeneVorlagen\LOGO-LEL_transparent.tif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990850"/>
          <a:ext cx="542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0</xdr:row>
          <xdr:rowOff>95250</xdr:rowOff>
        </xdr:from>
        <xdr:to>
          <xdr:col>3</xdr:col>
          <xdr:colOff>9525</xdr:colOff>
          <xdr:row>2</xdr:row>
          <xdr:rowOff>85725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38100</xdr:colOff>
      <xdr:row>12</xdr:row>
      <xdr:rowOff>38100</xdr:rowOff>
    </xdr:from>
    <xdr:to>
      <xdr:col>9</xdr:col>
      <xdr:colOff>695325</xdr:colOff>
      <xdr:row>42</xdr:row>
      <xdr:rowOff>142875</xdr:rowOff>
    </xdr:to>
    <xdr:graphicFrame macro="">
      <xdr:nvGraphicFramePr>
        <xdr:cNvPr id="1346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724612</xdr:colOff>
      <xdr:row>40</xdr:row>
      <xdr:rowOff>128496</xdr:rowOff>
    </xdr:from>
    <xdr:to>
      <xdr:col>9</xdr:col>
      <xdr:colOff>698950</xdr:colOff>
      <xdr:row>42</xdr:row>
      <xdr:rowOff>138644</xdr:rowOff>
    </xdr:to>
    <xdr:sp macro="" textlink="$B$48">
      <xdr:nvSpPr>
        <xdr:cNvPr id="5" name="Textfeld 1"/>
        <xdr:cNvSpPr txBox="1"/>
      </xdr:nvSpPr>
      <xdr:spPr>
        <a:xfrm>
          <a:off x="5820487" y="6872196"/>
          <a:ext cx="3022338" cy="333998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fld id="{F6E3887F-687F-4FDF-85CA-C8C8A53F0945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t>© LEL Schwäbisch Gmünd, Abt. 3, 2019</a:t>
          </a:fld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38100</xdr:rowOff>
    </xdr:from>
    <xdr:to>
      <xdr:col>9</xdr:col>
      <xdr:colOff>695325</xdr:colOff>
      <xdr:row>42</xdr:row>
      <xdr:rowOff>142875</xdr:rowOff>
    </xdr:to>
    <xdr:graphicFrame macro="">
      <xdr:nvGraphicFramePr>
        <xdr:cNvPr id="1853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714375</xdr:colOff>
      <xdr:row>40</xdr:row>
      <xdr:rowOff>123825</xdr:rowOff>
    </xdr:from>
    <xdr:to>
      <xdr:col>9</xdr:col>
      <xdr:colOff>688713</xdr:colOff>
      <xdr:row>42</xdr:row>
      <xdr:rowOff>133973</xdr:rowOff>
    </xdr:to>
    <xdr:sp macro="" textlink="Dia_gesamt!$B$48">
      <xdr:nvSpPr>
        <xdr:cNvPr id="4" name="Textfeld 1"/>
        <xdr:cNvSpPr txBox="1"/>
      </xdr:nvSpPr>
      <xdr:spPr>
        <a:xfrm>
          <a:off x="5810250" y="6896100"/>
          <a:ext cx="3022338" cy="333998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fld id="{D06A6402-9726-4634-8F9E-71A93292BBE6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t>© LEL Schwäbisch Gmünd, Abt. 3, 2019</a:t>
          </a:fld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2</xdr:col>
      <xdr:colOff>1333500</xdr:colOff>
      <xdr:row>5</xdr:row>
      <xdr:rowOff>19050</xdr:rowOff>
    </xdr:to>
    <xdr:sp macro="" textlink="">
      <xdr:nvSpPr>
        <xdr:cNvPr id="3" name="Flussdiagramm: Alternativer Prozess 2">
          <a:hlinkClick xmlns:r="http://schemas.openxmlformats.org/officeDocument/2006/relationships" r:id="rId2"/>
        </xdr:cNvPr>
        <xdr:cNvSpPr/>
      </xdr:nvSpPr>
      <xdr:spPr>
        <a:xfrm>
          <a:off x="266700" y="514350"/>
          <a:ext cx="1600200" cy="314325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Auswahl Landkreis</a:t>
          </a:r>
          <a:endParaRPr lang="de-DE">
            <a:effectLst/>
          </a:endParaRPr>
        </a:p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0.61753</cdr:x>
      <cdr:y>0.9425</cdr:y>
    </cdr:from>
    <cdr:to>
      <cdr:x>0.61753</cdr:x>
      <cdr:y>0.94274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5694124" y="4725753"/>
          <a:ext cx="3001302" cy="337952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© LEL Schwäbisch Gmünd, Abt. 3, 2015</a:t>
          </a:r>
          <a:endParaRPr lang="de-DE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38100</xdr:rowOff>
    </xdr:from>
    <xdr:to>
      <xdr:col>9</xdr:col>
      <xdr:colOff>695325</xdr:colOff>
      <xdr:row>42</xdr:row>
      <xdr:rowOff>142875</xdr:rowOff>
    </xdr:to>
    <xdr:graphicFrame macro="">
      <xdr:nvGraphicFramePr>
        <xdr:cNvPr id="5229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</xdr:row>
      <xdr:rowOff>19050</xdr:rowOff>
    </xdr:from>
    <xdr:to>
      <xdr:col>2</xdr:col>
      <xdr:colOff>1285875</xdr:colOff>
      <xdr:row>5</xdr:row>
      <xdr:rowOff>9525</xdr:rowOff>
    </xdr:to>
    <xdr:sp macro="" textlink="">
      <xdr:nvSpPr>
        <xdr:cNvPr id="4" name="Flussdiagramm: Alternativer Prozess 3">
          <a:hlinkClick xmlns:r="http://schemas.openxmlformats.org/officeDocument/2006/relationships" r:id="rId2"/>
        </xdr:cNvPr>
        <xdr:cNvSpPr/>
      </xdr:nvSpPr>
      <xdr:spPr>
        <a:xfrm>
          <a:off x="219075" y="504825"/>
          <a:ext cx="1600200" cy="314325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Auswahl Landkreis</a:t>
          </a:r>
          <a:endParaRPr lang="de-DE">
            <a:effectLst/>
          </a:endParaRPr>
        </a:p>
        <a:p>
          <a:pPr algn="l"/>
          <a:endParaRPr lang="de-DE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0.65525</cdr:x>
      <cdr:y>0.9425</cdr:y>
    </cdr:from>
    <cdr:to>
      <cdr:x>0.65525</cdr:x>
      <cdr:y>0.94274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5692476" y="4725753"/>
          <a:ext cx="3001302" cy="337952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© LEL Schwäbisch Gmünd, Abt. 3, 2015</a:t>
          </a:r>
          <a:endParaRPr lang="de-DE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0.6437</cdr:x>
      <cdr:y>0.92621</cdr:y>
    </cdr:from>
    <cdr:to>
      <cdr:x>0.99627</cdr:x>
      <cdr:y>0.99313</cdr:y>
    </cdr:to>
    <cdr:sp macro="" textlink="Dia_gesamt!$B$48">
      <cdr:nvSpPr>
        <cdr:cNvPr id="5" name="Textfeld 1"/>
        <cdr:cNvSpPr txBox="1"/>
      </cdr:nvSpPr>
      <cdr:spPr>
        <a:xfrm xmlns:a="http://schemas.openxmlformats.org/drawingml/2006/main">
          <a:off x="5518150" y="4622800"/>
          <a:ext cx="3022338" cy="333998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2234AB6-5CD4-427F-85F3-BD479DAF969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© LEL Schwäbisch Gmünd, Abt. 3, 2019</a:t>
          </a:fld>
          <a:endParaRPr lang="de-DE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38100</xdr:rowOff>
    </xdr:from>
    <xdr:to>
      <xdr:col>9</xdr:col>
      <xdr:colOff>695325</xdr:colOff>
      <xdr:row>42</xdr:row>
      <xdr:rowOff>142875</xdr:rowOff>
    </xdr:to>
    <xdr:graphicFrame macro="">
      <xdr:nvGraphicFramePr>
        <xdr:cNvPr id="7074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714375</xdr:colOff>
      <xdr:row>40</xdr:row>
      <xdr:rowOff>114300</xdr:rowOff>
    </xdr:from>
    <xdr:to>
      <xdr:col>9</xdr:col>
      <xdr:colOff>688713</xdr:colOff>
      <xdr:row>42</xdr:row>
      <xdr:rowOff>124448</xdr:rowOff>
    </xdr:to>
    <xdr:sp macro="" textlink="Dia_gesamt!$B$48">
      <xdr:nvSpPr>
        <xdr:cNvPr id="5" name="Textfeld 1"/>
        <xdr:cNvSpPr txBox="1"/>
      </xdr:nvSpPr>
      <xdr:spPr>
        <a:xfrm>
          <a:off x="5810250" y="6886575"/>
          <a:ext cx="3022338" cy="333998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fld id="{C4B3F154-8073-405C-B903-35F3431426C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t>© LEL Schwäbisch Gmünd, Abt. 3, 2019</a:t>
          </a:fld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219075</xdr:colOff>
      <xdr:row>3</xdr:row>
      <xdr:rowOff>19050</xdr:rowOff>
    </xdr:from>
    <xdr:to>
      <xdr:col>2</xdr:col>
      <xdr:colOff>1285875</xdr:colOff>
      <xdr:row>5</xdr:row>
      <xdr:rowOff>9525</xdr:rowOff>
    </xdr:to>
    <xdr:sp macro="" textlink="">
      <xdr:nvSpPr>
        <xdr:cNvPr id="6" name="Flussdiagramm: Alternativer Prozess 5">
          <a:hlinkClick xmlns:r="http://schemas.openxmlformats.org/officeDocument/2006/relationships" r:id="rId2"/>
        </xdr:cNvPr>
        <xdr:cNvSpPr/>
      </xdr:nvSpPr>
      <xdr:spPr>
        <a:xfrm>
          <a:off x="219075" y="504825"/>
          <a:ext cx="1600200" cy="314325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Auswahl Landkreis</a:t>
          </a:r>
          <a:endParaRPr lang="de-DE">
            <a:effectLst/>
          </a:endParaRPr>
        </a:p>
        <a:p>
          <a:pPr algn="l"/>
          <a:endParaRPr lang="de-DE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0.63725</cdr:x>
      <cdr:y>0.9425</cdr:y>
    </cdr:from>
    <cdr:to>
      <cdr:x>0.63725</cdr:x>
      <cdr:y>0.94274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5694124" y="4725753"/>
          <a:ext cx="3001302" cy="337952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© LEL Schwäbisch Gmünd, Abt. 3, 2015</a:t>
          </a:r>
          <a:endParaRPr lang="de-DE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istik-bw.de/intermaptiv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7"/>
  <sheetViews>
    <sheetView showGridLines="0" tabSelected="1" workbookViewId="0"/>
  </sheetViews>
  <sheetFormatPr baseColWidth="10" defaultRowHeight="15" x14ac:dyDescent="0.2"/>
  <cols>
    <col min="1" max="1" width="1.7109375" style="84" customWidth="1"/>
    <col min="2" max="2" width="11.42578125" style="84"/>
    <col min="3" max="3" width="12.7109375" style="84" bestFit="1" customWidth="1"/>
    <col min="4" max="16384" width="11.42578125" style="84"/>
  </cols>
  <sheetData>
    <row r="2" spans="2:4" ht="18" customHeight="1" x14ac:dyDescent="0.2">
      <c r="B2" s="85" t="s">
        <v>66</v>
      </c>
    </row>
    <row r="3" spans="2:4" ht="18" customHeight="1" x14ac:dyDescent="0.2"/>
    <row r="4" spans="2:4" ht="18" customHeight="1" x14ac:dyDescent="0.2">
      <c r="B4" s="84" t="s">
        <v>64</v>
      </c>
    </row>
    <row r="5" spans="2:4" ht="18" customHeight="1" x14ac:dyDescent="0.2">
      <c r="B5" s="84" t="s">
        <v>63</v>
      </c>
    </row>
    <row r="6" spans="2:4" ht="18" customHeight="1" x14ac:dyDescent="0.2">
      <c r="B6" s="84" t="s">
        <v>65</v>
      </c>
    </row>
    <row r="7" spans="2:4" ht="18" customHeight="1" x14ac:dyDescent="0.2"/>
    <row r="8" spans="2:4" ht="18" customHeight="1" x14ac:dyDescent="0.2">
      <c r="B8" s="84" t="s">
        <v>67</v>
      </c>
    </row>
    <row r="9" spans="2:4" ht="18" customHeight="1" x14ac:dyDescent="0.2"/>
    <row r="10" spans="2:4" ht="18" customHeight="1" x14ac:dyDescent="0.2">
      <c r="B10" s="84" t="s">
        <v>71</v>
      </c>
    </row>
    <row r="11" spans="2:4" ht="18" customHeight="1" x14ac:dyDescent="0.2">
      <c r="C11" s="84" t="s">
        <v>72</v>
      </c>
    </row>
    <row r="12" spans="2:4" ht="18" customHeight="1" x14ac:dyDescent="0.2">
      <c r="C12" s="84" t="s">
        <v>74</v>
      </c>
      <c r="D12" s="88" t="s">
        <v>73</v>
      </c>
    </row>
    <row r="13" spans="2:4" ht="18" customHeight="1" x14ac:dyDescent="0.2"/>
    <row r="14" spans="2:4" ht="18" customHeight="1" x14ac:dyDescent="0.2">
      <c r="C14" s="84" t="s">
        <v>68</v>
      </c>
    </row>
    <row r="15" spans="2:4" ht="18" customHeight="1" x14ac:dyDescent="0.2">
      <c r="C15" s="84" t="s">
        <v>69</v>
      </c>
    </row>
    <row r="17" spans="2:3" x14ac:dyDescent="0.2">
      <c r="B17" s="84" t="s">
        <v>70</v>
      </c>
      <c r="C17" s="86">
        <v>43728</v>
      </c>
    </row>
  </sheetData>
  <hyperlinks>
    <hyperlink ref="D12" r:id="rId1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78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RowHeight="12.75" x14ac:dyDescent="0.2"/>
  <cols>
    <col min="1" max="1" width="3" style="13" bestFit="1" customWidth="1"/>
    <col min="2" max="2" width="11.42578125" style="13"/>
    <col min="3" max="3" width="29.5703125" style="13" customWidth="1"/>
    <col min="4" max="16384" width="11.42578125" style="13"/>
  </cols>
  <sheetData>
    <row r="1" spans="1:25" s="8" customFormat="1" ht="17.45" customHeight="1" x14ac:dyDescent="0.2">
      <c r="A1" s="98" t="s">
        <v>62</v>
      </c>
      <c r="B1" s="98"/>
      <c r="C1" s="97" t="s">
        <v>54</v>
      </c>
      <c r="D1" s="97"/>
      <c r="E1" s="97"/>
      <c r="F1" s="97" t="s">
        <v>58</v>
      </c>
      <c r="G1" s="97"/>
      <c r="H1" s="97"/>
    </row>
    <row r="2" spans="1:25" s="10" customFormat="1" ht="18" x14ac:dyDescent="0.2">
      <c r="C2" s="43" t="str">
        <f>BF!C2</f>
        <v>Bodenfläche nach Art der tatsächlichen Nutzung in Baden-Württemberg 1988 bis 2018 in Hektar</v>
      </c>
    </row>
    <row r="3" spans="1:25" s="9" customFormat="1" ht="12.75" customHeight="1" x14ac:dyDescent="0.2"/>
    <row r="4" spans="1:25" s="11" customFormat="1" ht="15.75" customHeight="1" x14ac:dyDescent="0.2">
      <c r="C4" s="67" t="s">
        <v>53</v>
      </c>
      <c r="D4" s="67"/>
      <c r="E4" s="67"/>
      <c r="F4" s="67"/>
      <c r="X4" s="36"/>
      <c r="Y4" s="36" t="s">
        <v>0</v>
      </c>
    </row>
    <row r="5" spans="1:25" s="11" customFormat="1" ht="15.75" x14ac:dyDescent="0.2">
      <c r="C5" s="47"/>
      <c r="R5" s="36"/>
    </row>
    <row r="6" spans="1:25" s="11" customFormat="1" x14ac:dyDescent="0.2">
      <c r="B6" s="42" t="s">
        <v>52</v>
      </c>
      <c r="C6" s="42" t="s">
        <v>51</v>
      </c>
      <c r="D6" s="64">
        <v>1988</v>
      </c>
      <c r="E6" s="65">
        <v>1992</v>
      </c>
      <c r="F6" s="65">
        <v>1996</v>
      </c>
      <c r="G6" s="65">
        <v>2000</v>
      </c>
      <c r="H6" s="65">
        <v>2001</v>
      </c>
      <c r="I6" s="65">
        <v>2002</v>
      </c>
      <c r="J6" s="65">
        <v>2003</v>
      </c>
      <c r="K6" s="65">
        <v>2004</v>
      </c>
      <c r="L6" s="65">
        <v>2005</v>
      </c>
      <c r="M6" s="65">
        <v>2006</v>
      </c>
      <c r="N6" s="65">
        <v>2007</v>
      </c>
      <c r="O6" s="66">
        <v>2008</v>
      </c>
      <c r="P6" s="66">
        <v>2009</v>
      </c>
      <c r="Q6" s="66">
        <v>2010</v>
      </c>
      <c r="R6" s="66">
        <v>2011</v>
      </c>
      <c r="S6" s="66">
        <v>2012</v>
      </c>
      <c r="T6" s="66">
        <v>2013</v>
      </c>
      <c r="U6" s="66">
        <v>2014</v>
      </c>
      <c r="V6" s="66">
        <v>2015</v>
      </c>
      <c r="W6" s="66">
        <v>2016</v>
      </c>
      <c r="X6" s="66">
        <v>2017</v>
      </c>
      <c r="Y6" s="66">
        <v>2018</v>
      </c>
    </row>
    <row r="7" spans="1:25" s="11" customFormat="1" x14ac:dyDescent="0.2">
      <c r="A7" s="11">
        <v>1</v>
      </c>
      <c r="B7" s="21">
        <v>111</v>
      </c>
      <c r="C7" s="23" t="s">
        <v>2</v>
      </c>
      <c r="D7" s="44">
        <v>264</v>
      </c>
      <c r="E7" s="7">
        <v>269</v>
      </c>
      <c r="F7" s="31">
        <v>270</v>
      </c>
      <c r="G7" s="31">
        <v>270</v>
      </c>
      <c r="H7" s="31">
        <v>270</v>
      </c>
      <c r="I7" s="31">
        <v>270</v>
      </c>
      <c r="J7" s="31">
        <v>270</v>
      </c>
      <c r="K7" s="31">
        <v>268</v>
      </c>
      <c r="L7" s="31">
        <v>268</v>
      </c>
      <c r="M7" s="31">
        <v>268</v>
      </c>
      <c r="N7" s="31">
        <v>268</v>
      </c>
      <c r="O7" s="31">
        <v>270</v>
      </c>
      <c r="P7" s="31">
        <v>270</v>
      </c>
      <c r="Q7" s="31">
        <v>270</v>
      </c>
      <c r="R7" s="31">
        <v>272</v>
      </c>
      <c r="S7" s="31">
        <v>272</v>
      </c>
      <c r="T7" s="31">
        <v>272</v>
      </c>
      <c r="U7" s="31">
        <v>273</v>
      </c>
      <c r="V7" s="31">
        <v>272</v>
      </c>
      <c r="W7" s="31">
        <v>273</v>
      </c>
      <c r="X7" s="31">
        <v>273</v>
      </c>
      <c r="Y7" s="31">
        <v>272</v>
      </c>
    </row>
    <row r="8" spans="1:25" s="11" customFormat="1" x14ac:dyDescent="0.2">
      <c r="A8" s="11">
        <v>2</v>
      </c>
      <c r="B8" s="21">
        <v>115</v>
      </c>
      <c r="C8" s="22" t="s">
        <v>8</v>
      </c>
      <c r="D8" s="44">
        <v>224</v>
      </c>
      <c r="E8" s="7">
        <v>235</v>
      </c>
      <c r="F8" s="31">
        <v>235</v>
      </c>
      <c r="G8" s="31">
        <v>240</v>
      </c>
      <c r="H8" s="31">
        <v>240</v>
      </c>
      <c r="I8" s="31">
        <v>240</v>
      </c>
      <c r="J8" s="31">
        <v>240</v>
      </c>
      <c r="K8" s="31">
        <v>243</v>
      </c>
      <c r="L8" s="31">
        <v>243</v>
      </c>
      <c r="M8" s="31">
        <v>243</v>
      </c>
      <c r="N8" s="31">
        <v>243</v>
      </c>
      <c r="O8" s="31">
        <v>248</v>
      </c>
      <c r="P8" s="31">
        <v>249</v>
      </c>
      <c r="Q8" s="31">
        <v>250</v>
      </c>
      <c r="R8" s="31">
        <v>251</v>
      </c>
      <c r="S8" s="31">
        <v>254</v>
      </c>
      <c r="T8" s="31">
        <v>255</v>
      </c>
      <c r="U8" s="31">
        <v>257</v>
      </c>
      <c r="V8" s="31">
        <v>256</v>
      </c>
      <c r="W8" s="31">
        <v>256</v>
      </c>
      <c r="X8" s="31">
        <v>257</v>
      </c>
      <c r="Y8" s="31">
        <v>257</v>
      </c>
    </row>
    <row r="9" spans="1:25" s="11" customFormat="1" x14ac:dyDescent="0.2">
      <c r="A9" s="11">
        <v>3</v>
      </c>
      <c r="B9" s="28">
        <v>116</v>
      </c>
      <c r="C9" s="34" t="s">
        <v>28</v>
      </c>
      <c r="D9" s="44">
        <v>649</v>
      </c>
      <c r="E9" s="7">
        <v>644</v>
      </c>
      <c r="F9" s="31">
        <v>648</v>
      </c>
      <c r="G9" s="31">
        <v>615</v>
      </c>
      <c r="H9" s="31">
        <v>615</v>
      </c>
      <c r="I9" s="31">
        <v>615</v>
      </c>
      <c r="J9" s="31">
        <v>615</v>
      </c>
      <c r="K9" s="31">
        <v>617</v>
      </c>
      <c r="L9" s="31">
        <v>617</v>
      </c>
      <c r="M9" s="31">
        <v>617</v>
      </c>
      <c r="N9" s="31">
        <v>617</v>
      </c>
      <c r="O9" s="31">
        <v>616</v>
      </c>
      <c r="P9" s="31">
        <v>616</v>
      </c>
      <c r="Q9" s="31">
        <v>615</v>
      </c>
      <c r="R9" s="31">
        <v>613</v>
      </c>
      <c r="S9" s="31">
        <v>613</v>
      </c>
      <c r="T9" s="31">
        <v>613</v>
      </c>
      <c r="U9" s="31">
        <v>611</v>
      </c>
      <c r="V9" s="31">
        <v>613</v>
      </c>
      <c r="W9" s="31">
        <v>613</v>
      </c>
      <c r="X9" s="31">
        <v>612</v>
      </c>
      <c r="Y9" s="31">
        <v>612</v>
      </c>
    </row>
    <row r="10" spans="1:25" s="11" customFormat="1" x14ac:dyDescent="0.2">
      <c r="A10" s="11">
        <v>4</v>
      </c>
      <c r="B10" s="21">
        <v>117</v>
      </c>
      <c r="C10" s="22" t="s">
        <v>30</v>
      </c>
      <c r="D10" s="44">
        <v>247</v>
      </c>
      <c r="E10" s="7">
        <v>256</v>
      </c>
      <c r="F10" s="31">
        <v>272</v>
      </c>
      <c r="G10" s="31">
        <v>284</v>
      </c>
      <c r="H10" s="31">
        <v>284</v>
      </c>
      <c r="I10" s="31">
        <v>284</v>
      </c>
      <c r="J10" s="31">
        <v>284</v>
      </c>
      <c r="K10" s="31">
        <v>287</v>
      </c>
      <c r="L10" s="31">
        <v>287</v>
      </c>
      <c r="M10" s="31">
        <v>287</v>
      </c>
      <c r="N10" s="31">
        <v>287</v>
      </c>
      <c r="O10" s="31">
        <v>286</v>
      </c>
      <c r="P10" s="31">
        <v>287</v>
      </c>
      <c r="Q10" s="31">
        <v>309</v>
      </c>
      <c r="R10" s="31">
        <v>309</v>
      </c>
      <c r="S10" s="31">
        <v>310</v>
      </c>
      <c r="T10" s="31">
        <v>310</v>
      </c>
      <c r="U10" s="31">
        <v>304</v>
      </c>
      <c r="V10" s="31">
        <v>298</v>
      </c>
      <c r="W10" s="31">
        <v>295</v>
      </c>
      <c r="X10" s="31">
        <v>296</v>
      </c>
      <c r="Y10" s="31">
        <v>297</v>
      </c>
    </row>
    <row r="11" spans="1:25" s="1" customFormat="1" x14ac:dyDescent="0.2">
      <c r="A11" s="11">
        <v>5</v>
      </c>
      <c r="B11" s="21">
        <v>118</v>
      </c>
      <c r="C11" s="22" t="s">
        <v>49</v>
      </c>
      <c r="D11" s="44">
        <v>883</v>
      </c>
      <c r="E11" s="7">
        <v>889</v>
      </c>
      <c r="F11" s="31">
        <v>877</v>
      </c>
      <c r="G11" s="31">
        <v>882</v>
      </c>
      <c r="H11" s="31">
        <v>882</v>
      </c>
      <c r="I11" s="31">
        <v>882</v>
      </c>
      <c r="J11" s="31">
        <v>882</v>
      </c>
      <c r="K11" s="31">
        <v>888</v>
      </c>
      <c r="L11" s="31">
        <v>888</v>
      </c>
      <c r="M11" s="31">
        <v>888</v>
      </c>
      <c r="N11" s="31">
        <v>888</v>
      </c>
      <c r="O11" s="31">
        <v>902</v>
      </c>
      <c r="P11" s="31">
        <v>904</v>
      </c>
      <c r="Q11" s="31">
        <v>905</v>
      </c>
      <c r="R11" s="31">
        <v>907</v>
      </c>
      <c r="S11" s="31">
        <v>908</v>
      </c>
      <c r="T11" s="31">
        <v>908</v>
      </c>
      <c r="U11" s="31">
        <v>912</v>
      </c>
      <c r="V11" s="31">
        <v>913</v>
      </c>
      <c r="W11" s="31">
        <v>912</v>
      </c>
      <c r="X11" s="31">
        <v>927</v>
      </c>
      <c r="Y11" s="31">
        <v>928</v>
      </c>
    </row>
    <row r="12" spans="1:25" s="2" customFormat="1" x14ac:dyDescent="0.2">
      <c r="A12" s="11">
        <v>6</v>
      </c>
      <c r="B12" s="21">
        <v>119</v>
      </c>
      <c r="C12" s="22" t="s">
        <v>10</v>
      </c>
      <c r="D12" s="44">
        <v>473</v>
      </c>
      <c r="E12" s="7">
        <v>483</v>
      </c>
      <c r="F12" s="31">
        <v>496</v>
      </c>
      <c r="G12" s="31">
        <v>497</v>
      </c>
      <c r="H12" s="31">
        <v>497</v>
      </c>
      <c r="I12" s="31">
        <v>497</v>
      </c>
      <c r="J12" s="31">
        <v>497</v>
      </c>
      <c r="K12" s="31">
        <v>499</v>
      </c>
      <c r="L12" s="31">
        <v>499</v>
      </c>
      <c r="M12" s="31">
        <v>499</v>
      </c>
      <c r="N12" s="31">
        <v>499</v>
      </c>
      <c r="O12" s="31">
        <v>521</v>
      </c>
      <c r="P12" s="31">
        <v>522</v>
      </c>
      <c r="Q12" s="31">
        <v>523</v>
      </c>
      <c r="R12" s="31">
        <v>524</v>
      </c>
      <c r="S12" s="31">
        <v>524</v>
      </c>
      <c r="T12" s="31">
        <v>524</v>
      </c>
      <c r="U12" s="31">
        <v>542</v>
      </c>
      <c r="V12" s="31">
        <v>544</v>
      </c>
      <c r="W12" s="31">
        <v>539</v>
      </c>
      <c r="X12" s="31">
        <v>538</v>
      </c>
      <c r="Y12" s="31">
        <v>538</v>
      </c>
    </row>
    <row r="13" spans="1:25" s="12" customFormat="1" x14ac:dyDescent="0.2">
      <c r="A13" s="11">
        <v>7</v>
      </c>
      <c r="B13" s="21">
        <v>121</v>
      </c>
      <c r="C13" s="22" t="s">
        <v>33</v>
      </c>
      <c r="D13" s="44">
        <v>214</v>
      </c>
      <c r="E13" s="7">
        <v>219</v>
      </c>
      <c r="F13" s="31">
        <v>218</v>
      </c>
      <c r="G13" s="31">
        <v>218</v>
      </c>
      <c r="H13" s="31">
        <v>218</v>
      </c>
      <c r="I13" s="31">
        <v>218</v>
      </c>
      <c r="J13" s="31">
        <v>218</v>
      </c>
      <c r="K13" s="31">
        <v>218</v>
      </c>
      <c r="L13" s="31">
        <v>218</v>
      </c>
      <c r="M13" s="31">
        <v>218</v>
      </c>
      <c r="N13" s="31">
        <v>218</v>
      </c>
      <c r="O13" s="31">
        <v>217</v>
      </c>
      <c r="P13" s="31">
        <v>217</v>
      </c>
      <c r="Q13" s="31">
        <v>217</v>
      </c>
      <c r="R13" s="31">
        <v>217</v>
      </c>
      <c r="S13" s="31">
        <v>217</v>
      </c>
      <c r="T13" s="31">
        <v>216</v>
      </c>
      <c r="U13" s="31">
        <v>218</v>
      </c>
      <c r="V13" s="31">
        <v>218</v>
      </c>
      <c r="W13" s="31">
        <v>219</v>
      </c>
      <c r="X13" s="31">
        <v>220</v>
      </c>
      <c r="Y13" s="31">
        <v>223</v>
      </c>
    </row>
    <row r="14" spans="1:25" x14ac:dyDescent="0.2">
      <c r="A14" s="11">
        <v>8</v>
      </c>
      <c r="B14" s="21">
        <v>125</v>
      </c>
      <c r="C14" s="22" t="s">
        <v>42</v>
      </c>
      <c r="D14" s="44">
        <v>986</v>
      </c>
      <c r="E14" s="7">
        <v>1045</v>
      </c>
      <c r="F14" s="31">
        <v>1138</v>
      </c>
      <c r="G14" s="31">
        <v>1148</v>
      </c>
      <c r="H14" s="31">
        <v>1148</v>
      </c>
      <c r="I14" s="31">
        <v>1148</v>
      </c>
      <c r="J14" s="31">
        <v>1148</v>
      </c>
      <c r="K14" s="31">
        <v>1195</v>
      </c>
      <c r="L14" s="31">
        <v>1195</v>
      </c>
      <c r="M14" s="31">
        <v>1195</v>
      </c>
      <c r="N14" s="31">
        <v>1195</v>
      </c>
      <c r="O14" s="31">
        <v>1224</v>
      </c>
      <c r="P14" s="31">
        <v>1229</v>
      </c>
      <c r="Q14" s="31">
        <v>1228</v>
      </c>
      <c r="R14" s="31">
        <v>1231</v>
      </c>
      <c r="S14" s="31">
        <v>1237</v>
      </c>
      <c r="T14" s="31">
        <v>1238</v>
      </c>
      <c r="U14" s="31">
        <v>1244</v>
      </c>
      <c r="V14" s="31">
        <v>1244</v>
      </c>
      <c r="W14" s="31">
        <v>1243</v>
      </c>
      <c r="X14" s="31">
        <v>1256</v>
      </c>
      <c r="Y14" s="31">
        <v>1257</v>
      </c>
    </row>
    <row r="15" spans="1:25" customFormat="1" x14ac:dyDescent="0.2">
      <c r="A15" s="11">
        <v>9</v>
      </c>
      <c r="B15" s="21">
        <v>126</v>
      </c>
      <c r="C15" s="22" t="s">
        <v>11</v>
      </c>
      <c r="D15" s="44">
        <v>650</v>
      </c>
      <c r="E15" s="7">
        <v>718</v>
      </c>
      <c r="F15" s="31">
        <v>732</v>
      </c>
      <c r="G15" s="31">
        <v>766</v>
      </c>
      <c r="H15" s="31">
        <v>766</v>
      </c>
      <c r="I15" s="31">
        <v>766</v>
      </c>
      <c r="J15" s="31">
        <v>766</v>
      </c>
      <c r="K15" s="31">
        <v>782</v>
      </c>
      <c r="L15" s="31">
        <v>782</v>
      </c>
      <c r="M15" s="31">
        <v>782</v>
      </c>
      <c r="N15" s="31">
        <v>782</v>
      </c>
      <c r="O15" s="31">
        <v>811</v>
      </c>
      <c r="P15" s="31">
        <v>811</v>
      </c>
      <c r="Q15" s="31">
        <v>812</v>
      </c>
      <c r="R15" s="31">
        <v>818</v>
      </c>
      <c r="S15" s="31">
        <v>823</v>
      </c>
      <c r="T15" s="31">
        <v>823</v>
      </c>
      <c r="U15" s="31">
        <v>831</v>
      </c>
      <c r="V15" s="31">
        <v>830</v>
      </c>
      <c r="W15" s="31">
        <v>829</v>
      </c>
      <c r="X15" s="31">
        <v>835</v>
      </c>
      <c r="Y15" s="31">
        <v>836</v>
      </c>
    </row>
    <row r="16" spans="1:25" s="25" customFormat="1" x14ac:dyDescent="0.2">
      <c r="A16" s="11">
        <v>10</v>
      </c>
      <c r="B16" s="21">
        <v>127</v>
      </c>
      <c r="C16" s="22" t="s">
        <v>12</v>
      </c>
      <c r="D16" s="44">
        <v>1022</v>
      </c>
      <c r="E16" s="7">
        <v>1123</v>
      </c>
      <c r="F16" s="31">
        <v>1161</v>
      </c>
      <c r="G16" s="31">
        <v>1184</v>
      </c>
      <c r="H16" s="31">
        <v>1184</v>
      </c>
      <c r="I16" s="31">
        <v>1184</v>
      </c>
      <c r="J16" s="31">
        <v>1184</v>
      </c>
      <c r="K16" s="31">
        <v>1227</v>
      </c>
      <c r="L16" s="31">
        <v>1227</v>
      </c>
      <c r="M16" s="31">
        <v>1227</v>
      </c>
      <c r="N16" s="31">
        <v>1227</v>
      </c>
      <c r="O16" s="31">
        <v>1292</v>
      </c>
      <c r="P16" s="31">
        <v>1293</v>
      </c>
      <c r="Q16" s="31">
        <v>1347</v>
      </c>
      <c r="R16" s="31">
        <v>1356</v>
      </c>
      <c r="S16" s="31">
        <v>1371</v>
      </c>
      <c r="T16" s="31">
        <v>1372</v>
      </c>
      <c r="U16" s="31">
        <v>1384</v>
      </c>
      <c r="V16" s="31">
        <v>1384</v>
      </c>
      <c r="W16" s="31">
        <v>1374</v>
      </c>
      <c r="X16" s="31">
        <v>1385</v>
      </c>
      <c r="Y16" s="31">
        <v>1385</v>
      </c>
    </row>
    <row r="17" spans="1:25" customFormat="1" x14ac:dyDescent="0.2">
      <c r="A17" s="11">
        <v>11</v>
      </c>
      <c r="B17" s="21">
        <v>128</v>
      </c>
      <c r="C17" s="22" t="s">
        <v>13</v>
      </c>
      <c r="D17" s="44">
        <v>791</v>
      </c>
      <c r="E17" s="7">
        <v>869</v>
      </c>
      <c r="F17" s="31">
        <v>931</v>
      </c>
      <c r="G17" s="31">
        <v>1009</v>
      </c>
      <c r="H17" s="31">
        <v>1009</v>
      </c>
      <c r="I17" s="31">
        <v>1009</v>
      </c>
      <c r="J17" s="31">
        <v>1009</v>
      </c>
      <c r="K17" s="31">
        <v>1037</v>
      </c>
      <c r="L17" s="31">
        <v>1037</v>
      </c>
      <c r="M17" s="31">
        <v>1037</v>
      </c>
      <c r="N17" s="31">
        <v>1037</v>
      </c>
      <c r="O17" s="31">
        <v>1053</v>
      </c>
      <c r="P17" s="31">
        <v>1053</v>
      </c>
      <c r="Q17" s="31">
        <v>1051</v>
      </c>
      <c r="R17" s="31">
        <v>1053</v>
      </c>
      <c r="S17" s="31">
        <v>1064</v>
      </c>
      <c r="T17" s="31">
        <v>1065</v>
      </c>
      <c r="U17" s="31">
        <v>1066</v>
      </c>
      <c r="V17" s="31">
        <v>1066</v>
      </c>
      <c r="W17" s="31">
        <v>1066</v>
      </c>
      <c r="X17" s="31">
        <v>1067</v>
      </c>
      <c r="Y17" s="31">
        <v>1066</v>
      </c>
    </row>
    <row r="18" spans="1:25" x14ac:dyDescent="0.2">
      <c r="A18" s="11">
        <v>12</v>
      </c>
      <c r="B18" s="21">
        <v>135</v>
      </c>
      <c r="C18" s="22" t="s">
        <v>14</v>
      </c>
      <c r="D18" s="44">
        <v>220</v>
      </c>
      <c r="E18" s="7">
        <v>231</v>
      </c>
      <c r="F18" s="31">
        <v>237</v>
      </c>
      <c r="G18" s="31">
        <v>245</v>
      </c>
      <c r="H18" s="31">
        <v>245</v>
      </c>
      <c r="I18" s="31">
        <v>245</v>
      </c>
      <c r="J18" s="31">
        <v>245</v>
      </c>
      <c r="K18" s="31">
        <v>246</v>
      </c>
      <c r="L18" s="31">
        <v>246</v>
      </c>
      <c r="M18" s="31">
        <v>246</v>
      </c>
      <c r="N18" s="31">
        <v>246</v>
      </c>
      <c r="O18" s="31">
        <v>256</v>
      </c>
      <c r="P18" s="31">
        <v>255</v>
      </c>
      <c r="Q18" s="31">
        <v>255</v>
      </c>
      <c r="R18" s="31">
        <v>255</v>
      </c>
      <c r="S18" s="31">
        <v>257</v>
      </c>
      <c r="T18" s="31">
        <v>255</v>
      </c>
      <c r="U18" s="31">
        <v>256</v>
      </c>
      <c r="V18" s="31">
        <v>257</v>
      </c>
      <c r="W18" s="31">
        <v>255</v>
      </c>
      <c r="X18" s="31">
        <v>258</v>
      </c>
      <c r="Y18" s="31">
        <v>258</v>
      </c>
    </row>
    <row r="19" spans="1:25" s="11" customFormat="1" x14ac:dyDescent="0.2">
      <c r="A19" s="11">
        <v>13</v>
      </c>
      <c r="B19" s="37">
        <v>136</v>
      </c>
      <c r="C19" s="38" t="s">
        <v>15</v>
      </c>
      <c r="D19" s="45">
        <v>907</v>
      </c>
      <c r="E19" s="39">
        <v>967</v>
      </c>
      <c r="F19" s="40">
        <v>989</v>
      </c>
      <c r="G19" s="40">
        <v>1054</v>
      </c>
      <c r="H19" s="40">
        <v>1054</v>
      </c>
      <c r="I19" s="40">
        <v>1054</v>
      </c>
      <c r="J19" s="40">
        <v>1054</v>
      </c>
      <c r="K19" s="40">
        <v>1074</v>
      </c>
      <c r="L19" s="40">
        <v>1074</v>
      </c>
      <c r="M19" s="40">
        <v>1074</v>
      </c>
      <c r="N19" s="40">
        <v>1074</v>
      </c>
      <c r="O19" s="40">
        <v>1080</v>
      </c>
      <c r="P19" s="40">
        <v>1098</v>
      </c>
      <c r="Q19" s="40">
        <v>1122</v>
      </c>
      <c r="R19" s="40">
        <v>1155</v>
      </c>
      <c r="S19" s="40">
        <v>1157</v>
      </c>
      <c r="T19" s="40">
        <v>1155</v>
      </c>
      <c r="U19" s="40">
        <v>1172</v>
      </c>
      <c r="V19" s="40">
        <v>1172</v>
      </c>
      <c r="W19" s="40">
        <v>1168</v>
      </c>
      <c r="X19" s="40">
        <v>1170</v>
      </c>
      <c r="Y19" s="40">
        <v>1170</v>
      </c>
    </row>
    <row r="20" spans="1:25" s="11" customFormat="1" x14ac:dyDescent="0.2">
      <c r="A20" s="11">
        <v>14</v>
      </c>
      <c r="B20" s="21">
        <v>211</v>
      </c>
      <c r="C20" s="22" t="s">
        <v>34</v>
      </c>
      <c r="D20" s="44">
        <v>53</v>
      </c>
      <c r="E20" s="7">
        <v>78</v>
      </c>
      <c r="F20" s="31">
        <v>74</v>
      </c>
      <c r="G20" s="31">
        <v>81</v>
      </c>
      <c r="H20" s="31">
        <v>81</v>
      </c>
      <c r="I20" s="31">
        <v>81</v>
      </c>
      <c r="J20" s="31">
        <v>81</v>
      </c>
      <c r="K20" s="31">
        <v>82</v>
      </c>
      <c r="L20" s="31">
        <v>82</v>
      </c>
      <c r="M20" s="31">
        <v>82</v>
      </c>
      <c r="N20" s="31">
        <v>82</v>
      </c>
      <c r="O20" s="31">
        <v>82</v>
      </c>
      <c r="P20" s="31">
        <v>82</v>
      </c>
      <c r="Q20" s="31">
        <v>82</v>
      </c>
      <c r="R20" s="31">
        <v>105</v>
      </c>
      <c r="S20" s="31">
        <v>137</v>
      </c>
      <c r="T20" s="31">
        <v>137</v>
      </c>
      <c r="U20" s="31">
        <v>137</v>
      </c>
      <c r="V20" s="31">
        <v>136</v>
      </c>
      <c r="W20" s="31">
        <v>136</v>
      </c>
      <c r="X20" s="31">
        <v>136</v>
      </c>
      <c r="Y20" s="31">
        <v>137</v>
      </c>
    </row>
    <row r="21" spans="1:25" s="11" customFormat="1" x14ac:dyDescent="0.2">
      <c r="A21" s="11">
        <v>15</v>
      </c>
      <c r="B21" s="21">
        <v>212</v>
      </c>
      <c r="C21" s="22" t="s">
        <v>35</v>
      </c>
      <c r="D21" s="44">
        <v>636</v>
      </c>
      <c r="E21" s="7">
        <v>641</v>
      </c>
      <c r="F21" s="31">
        <v>660</v>
      </c>
      <c r="G21" s="31">
        <v>662</v>
      </c>
      <c r="H21" s="31">
        <v>662</v>
      </c>
      <c r="I21" s="31">
        <v>662</v>
      </c>
      <c r="J21" s="31">
        <v>662</v>
      </c>
      <c r="K21" s="31">
        <v>672</v>
      </c>
      <c r="L21" s="31">
        <v>672</v>
      </c>
      <c r="M21" s="31">
        <v>672</v>
      </c>
      <c r="N21" s="31">
        <v>672</v>
      </c>
      <c r="O21" s="31">
        <v>685</v>
      </c>
      <c r="P21" s="31">
        <v>707</v>
      </c>
      <c r="Q21" s="31">
        <v>707</v>
      </c>
      <c r="R21" s="31">
        <v>707</v>
      </c>
      <c r="S21" s="31">
        <v>705</v>
      </c>
      <c r="T21" s="31">
        <v>705</v>
      </c>
      <c r="U21" s="31">
        <v>704</v>
      </c>
      <c r="V21" s="31">
        <v>704</v>
      </c>
      <c r="W21" s="31">
        <v>702</v>
      </c>
      <c r="X21" s="31">
        <v>703</v>
      </c>
      <c r="Y21" s="31">
        <v>703</v>
      </c>
    </row>
    <row r="22" spans="1:25" s="11" customFormat="1" x14ac:dyDescent="0.2">
      <c r="A22" s="11">
        <v>16</v>
      </c>
      <c r="B22" s="21">
        <v>215</v>
      </c>
      <c r="C22" s="22" t="s">
        <v>31</v>
      </c>
      <c r="D22" s="44">
        <v>1571</v>
      </c>
      <c r="E22" s="7">
        <v>1671</v>
      </c>
      <c r="F22" s="31">
        <v>1741</v>
      </c>
      <c r="G22" s="31">
        <v>1754</v>
      </c>
      <c r="H22" s="31">
        <v>1754</v>
      </c>
      <c r="I22" s="31">
        <v>1754</v>
      </c>
      <c r="J22" s="31">
        <v>1754</v>
      </c>
      <c r="K22" s="31">
        <v>2278</v>
      </c>
      <c r="L22" s="31">
        <v>2278</v>
      </c>
      <c r="M22" s="31">
        <v>2278</v>
      </c>
      <c r="N22" s="31">
        <v>2278</v>
      </c>
      <c r="O22" s="31">
        <v>2399</v>
      </c>
      <c r="P22" s="31">
        <v>2409</v>
      </c>
      <c r="Q22" s="31">
        <v>2410</v>
      </c>
      <c r="R22" s="31">
        <v>2415</v>
      </c>
      <c r="S22" s="31">
        <v>2422</v>
      </c>
      <c r="T22" s="31">
        <v>2401</v>
      </c>
      <c r="U22" s="31">
        <v>2404</v>
      </c>
      <c r="V22" s="31">
        <v>2403</v>
      </c>
      <c r="W22" s="31">
        <v>2390</v>
      </c>
      <c r="X22" s="31">
        <v>2394</v>
      </c>
      <c r="Y22" s="31">
        <v>2394</v>
      </c>
    </row>
    <row r="23" spans="1:25" s="11" customFormat="1" x14ac:dyDescent="0.2">
      <c r="A23" s="11">
        <v>17</v>
      </c>
      <c r="B23" s="21">
        <v>216</v>
      </c>
      <c r="C23" s="22" t="s">
        <v>44</v>
      </c>
      <c r="D23" s="44">
        <v>1557</v>
      </c>
      <c r="E23" s="7">
        <v>1747</v>
      </c>
      <c r="F23" s="31">
        <v>1840</v>
      </c>
      <c r="G23" s="31">
        <v>1900</v>
      </c>
      <c r="H23" s="31">
        <v>1900</v>
      </c>
      <c r="I23" s="31">
        <v>1900</v>
      </c>
      <c r="J23" s="31">
        <v>1900</v>
      </c>
      <c r="K23" s="31">
        <v>1917</v>
      </c>
      <c r="L23" s="31">
        <v>1917</v>
      </c>
      <c r="M23" s="31">
        <v>1917</v>
      </c>
      <c r="N23" s="31">
        <v>1917</v>
      </c>
      <c r="O23" s="31">
        <v>2167</v>
      </c>
      <c r="P23" s="31">
        <v>2230</v>
      </c>
      <c r="Q23" s="31">
        <v>2229</v>
      </c>
      <c r="R23" s="31">
        <v>2232</v>
      </c>
      <c r="S23" s="31">
        <v>2240</v>
      </c>
      <c r="T23" s="31">
        <v>2225</v>
      </c>
      <c r="U23" s="31">
        <v>2225</v>
      </c>
      <c r="V23" s="31">
        <v>2229</v>
      </c>
      <c r="W23" s="31">
        <v>2221</v>
      </c>
      <c r="X23" s="31">
        <v>2220</v>
      </c>
      <c r="Y23" s="31">
        <v>2220</v>
      </c>
    </row>
    <row r="24" spans="1:25" s="11" customFormat="1" x14ac:dyDescent="0.2">
      <c r="A24" s="11">
        <v>18</v>
      </c>
      <c r="B24" s="21">
        <v>221</v>
      </c>
      <c r="C24" s="22" t="s">
        <v>36</v>
      </c>
      <c r="D24" s="44">
        <v>254</v>
      </c>
      <c r="E24" s="7">
        <v>253</v>
      </c>
      <c r="F24" s="31">
        <v>253</v>
      </c>
      <c r="G24" s="31">
        <v>252</v>
      </c>
      <c r="H24" s="31">
        <v>252</v>
      </c>
      <c r="I24" s="31">
        <v>252</v>
      </c>
      <c r="J24" s="31">
        <v>252</v>
      </c>
      <c r="K24" s="31">
        <v>252</v>
      </c>
      <c r="L24" s="31">
        <v>252</v>
      </c>
      <c r="M24" s="31">
        <v>252</v>
      </c>
      <c r="N24" s="31">
        <v>252</v>
      </c>
      <c r="O24" s="31">
        <v>253</v>
      </c>
      <c r="P24" s="31">
        <v>253</v>
      </c>
      <c r="Q24" s="31">
        <v>252</v>
      </c>
      <c r="R24" s="31">
        <v>252</v>
      </c>
      <c r="S24" s="31">
        <v>252</v>
      </c>
      <c r="T24" s="31">
        <v>252</v>
      </c>
      <c r="U24" s="31">
        <v>252</v>
      </c>
      <c r="V24" s="31">
        <v>253</v>
      </c>
      <c r="W24" s="31">
        <v>253</v>
      </c>
      <c r="X24" s="31">
        <v>253</v>
      </c>
      <c r="Y24" s="31">
        <v>253</v>
      </c>
    </row>
    <row r="25" spans="1:25" s="1" customFormat="1" x14ac:dyDescent="0.2">
      <c r="A25" s="11">
        <v>19</v>
      </c>
      <c r="B25" s="28">
        <v>222</v>
      </c>
      <c r="C25" s="34" t="s">
        <v>37</v>
      </c>
      <c r="D25" s="44">
        <v>849</v>
      </c>
      <c r="E25" s="7">
        <v>727</v>
      </c>
      <c r="F25" s="31">
        <v>727</v>
      </c>
      <c r="G25" s="31">
        <v>727</v>
      </c>
      <c r="H25" s="31">
        <v>727</v>
      </c>
      <c r="I25" s="31">
        <v>727</v>
      </c>
      <c r="J25" s="31">
        <v>727</v>
      </c>
      <c r="K25" s="31">
        <v>727</v>
      </c>
      <c r="L25" s="31">
        <v>727</v>
      </c>
      <c r="M25" s="31">
        <v>727</v>
      </c>
      <c r="N25" s="31">
        <v>727</v>
      </c>
      <c r="O25" s="31">
        <v>762</v>
      </c>
      <c r="P25" s="31">
        <v>761</v>
      </c>
      <c r="Q25" s="31">
        <v>761</v>
      </c>
      <c r="R25" s="31">
        <v>761</v>
      </c>
      <c r="S25" s="31">
        <v>761</v>
      </c>
      <c r="T25" s="31">
        <v>761</v>
      </c>
      <c r="U25" s="31">
        <v>762</v>
      </c>
      <c r="V25" s="31">
        <v>765</v>
      </c>
      <c r="W25" s="31">
        <v>765</v>
      </c>
      <c r="X25" s="31">
        <v>765</v>
      </c>
      <c r="Y25" s="31">
        <v>765</v>
      </c>
    </row>
    <row r="26" spans="1:25" s="2" customFormat="1" x14ac:dyDescent="0.2">
      <c r="A26" s="11">
        <v>20</v>
      </c>
      <c r="B26" s="28">
        <v>225</v>
      </c>
      <c r="C26" s="34" t="s">
        <v>16</v>
      </c>
      <c r="D26" s="44">
        <v>647</v>
      </c>
      <c r="E26" s="7">
        <v>675</v>
      </c>
      <c r="F26" s="31">
        <v>699</v>
      </c>
      <c r="G26" s="31">
        <v>703</v>
      </c>
      <c r="H26" s="31">
        <v>703</v>
      </c>
      <c r="I26" s="31">
        <v>703</v>
      </c>
      <c r="J26" s="31">
        <v>703</v>
      </c>
      <c r="K26" s="31">
        <v>715</v>
      </c>
      <c r="L26" s="31">
        <v>715</v>
      </c>
      <c r="M26" s="31">
        <v>715</v>
      </c>
      <c r="N26" s="31">
        <v>715</v>
      </c>
      <c r="O26" s="31">
        <v>742</v>
      </c>
      <c r="P26" s="31">
        <v>743</v>
      </c>
      <c r="Q26" s="31">
        <v>753</v>
      </c>
      <c r="R26" s="31">
        <v>756</v>
      </c>
      <c r="S26" s="31">
        <v>759</v>
      </c>
      <c r="T26" s="31">
        <v>757</v>
      </c>
      <c r="U26" s="31">
        <v>760</v>
      </c>
      <c r="V26" s="31">
        <v>761</v>
      </c>
      <c r="W26" s="31">
        <v>760</v>
      </c>
      <c r="X26" s="31">
        <v>768</v>
      </c>
      <c r="Y26" s="31">
        <v>769</v>
      </c>
    </row>
    <row r="27" spans="1:25" s="12" customFormat="1" x14ac:dyDescent="0.2">
      <c r="A27" s="11">
        <v>21</v>
      </c>
      <c r="B27" s="28">
        <v>226</v>
      </c>
      <c r="C27" s="34" t="s">
        <v>17</v>
      </c>
      <c r="D27" s="44">
        <v>1459</v>
      </c>
      <c r="E27" s="7">
        <v>1498</v>
      </c>
      <c r="F27" s="31">
        <v>1527</v>
      </c>
      <c r="G27" s="31">
        <v>1588</v>
      </c>
      <c r="H27" s="31">
        <v>1588</v>
      </c>
      <c r="I27" s="31">
        <v>1588</v>
      </c>
      <c r="J27" s="31">
        <v>1588</v>
      </c>
      <c r="K27" s="31">
        <v>1644</v>
      </c>
      <c r="L27" s="31">
        <v>1644</v>
      </c>
      <c r="M27" s="31">
        <v>1644</v>
      </c>
      <c r="N27" s="31">
        <v>1644</v>
      </c>
      <c r="O27" s="31">
        <v>1664</v>
      </c>
      <c r="P27" s="31">
        <v>1667</v>
      </c>
      <c r="Q27" s="31">
        <v>1678</v>
      </c>
      <c r="R27" s="31">
        <v>1677</v>
      </c>
      <c r="S27" s="31">
        <v>1678</v>
      </c>
      <c r="T27" s="31">
        <v>1663</v>
      </c>
      <c r="U27" s="31">
        <v>1665</v>
      </c>
      <c r="V27" s="31">
        <v>1664</v>
      </c>
      <c r="W27" s="31">
        <v>1662</v>
      </c>
      <c r="X27" s="31">
        <v>1662</v>
      </c>
      <c r="Y27" s="31">
        <v>1662</v>
      </c>
    </row>
    <row r="28" spans="1:25" x14ac:dyDescent="0.2">
      <c r="A28" s="11">
        <v>22</v>
      </c>
      <c r="B28" s="28">
        <v>231</v>
      </c>
      <c r="C28" s="34" t="s">
        <v>38</v>
      </c>
      <c r="D28" s="44">
        <v>68</v>
      </c>
      <c r="E28" s="7">
        <v>74</v>
      </c>
      <c r="F28" s="31">
        <v>73</v>
      </c>
      <c r="G28" s="31">
        <v>74</v>
      </c>
      <c r="H28" s="31">
        <v>74</v>
      </c>
      <c r="I28" s="31">
        <v>74</v>
      </c>
      <c r="J28" s="31">
        <v>74</v>
      </c>
      <c r="K28" s="31">
        <v>74</v>
      </c>
      <c r="L28" s="31">
        <v>74</v>
      </c>
      <c r="M28" s="31">
        <v>74</v>
      </c>
      <c r="N28" s="31">
        <v>74</v>
      </c>
      <c r="O28" s="31">
        <v>73</v>
      </c>
      <c r="P28" s="31">
        <v>73</v>
      </c>
      <c r="Q28" s="31">
        <v>73</v>
      </c>
      <c r="R28" s="31">
        <v>73</v>
      </c>
      <c r="S28" s="31">
        <v>73</v>
      </c>
      <c r="T28" s="31">
        <v>73</v>
      </c>
      <c r="U28" s="31">
        <v>73</v>
      </c>
      <c r="V28" s="31">
        <v>73</v>
      </c>
      <c r="W28" s="31">
        <v>73</v>
      </c>
      <c r="X28" s="31">
        <v>73</v>
      </c>
      <c r="Y28" s="31">
        <v>73</v>
      </c>
    </row>
    <row r="29" spans="1:25" customFormat="1" x14ac:dyDescent="0.2">
      <c r="A29" s="11">
        <v>23</v>
      </c>
      <c r="B29" s="28">
        <v>235</v>
      </c>
      <c r="C29" s="34" t="s">
        <v>7</v>
      </c>
      <c r="D29" s="44">
        <v>266</v>
      </c>
      <c r="E29" s="7">
        <v>314</v>
      </c>
      <c r="F29" s="31">
        <v>314</v>
      </c>
      <c r="G29" s="31">
        <v>315</v>
      </c>
      <c r="H29" s="31">
        <v>315</v>
      </c>
      <c r="I29" s="31">
        <v>315</v>
      </c>
      <c r="J29" s="31">
        <v>315</v>
      </c>
      <c r="K29" s="31">
        <v>319</v>
      </c>
      <c r="L29" s="31">
        <v>319</v>
      </c>
      <c r="M29" s="31">
        <v>319</v>
      </c>
      <c r="N29" s="31">
        <v>319</v>
      </c>
      <c r="O29" s="31">
        <v>320</v>
      </c>
      <c r="P29" s="31">
        <v>321</v>
      </c>
      <c r="Q29" s="31">
        <v>319</v>
      </c>
      <c r="R29" s="31">
        <v>319</v>
      </c>
      <c r="S29" s="31">
        <v>321</v>
      </c>
      <c r="T29" s="31">
        <v>322</v>
      </c>
      <c r="U29" s="31">
        <v>329</v>
      </c>
      <c r="V29" s="31">
        <v>330</v>
      </c>
      <c r="W29" s="31">
        <v>325</v>
      </c>
      <c r="X29" s="31">
        <v>325</v>
      </c>
      <c r="Y29" s="31">
        <v>326</v>
      </c>
    </row>
    <row r="30" spans="1:25" s="25" customFormat="1" x14ac:dyDescent="0.2">
      <c r="A30" s="11">
        <v>24</v>
      </c>
      <c r="B30" s="28">
        <v>236</v>
      </c>
      <c r="C30" s="34" t="s">
        <v>18</v>
      </c>
      <c r="D30" s="44">
        <v>268</v>
      </c>
      <c r="E30" s="7">
        <v>279</v>
      </c>
      <c r="F30" s="31">
        <v>283</v>
      </c>
      <c r="G30" s="31">
        <v>307</v>
      </c>
      <c r="H30" s="31">
        <v>307</v>
      </c>
      <c r="I30" s="31">
        <v>307</v>
      </c>
      <c r="J30" s="31">
        <v>307</v>
      </c>
      <c r="K30" s="31">
        <v>316</v>
      </c>
      <c r="L30" s="31">
        <v>316</v>
      </c>
      <c r="M30" s="31">
        <v>316</v>
      </c>
      <c r="N30" s="31">
        <v>316</v>
      </c>
      <c r="O30" s="31">
        <v>328</v>
      </c>
      <c r="P30" s="31">
        <v>328</v>
      </c>
      <c r="Q30" s="31">
        <v>328</v>
      </c>
      <c r="R30" s="31">
        <v>328</v>
      </c>
      <c r="S30" s="31">
        <v>328</v>
      </c>
      <c r="T30" s="31">
        <v>329</v>
      </c>
      <c r="U30" s="31">
        <v>333</v>
      </c>
      <c r="V30" s="31">
        <v>333</v>
      </c>
      <c r="W30" s="31">
        <v>327</v>
      </c>
      <c r="X30" s="31">
        <v>328</v>
      </c>
      <c r="Y30" s="31">
        <v>328</v>
      </c>
    </row>
    <row r="31" spans="1:25" customFormat="1" x14ac:dyDescent="0.2">
      <c r="A31" s="11">
        <v>25</v>
      </c>
      <c r="B31" s="41">
        <v>237</v>
      </c>
      <c r="C31" s="42" t="s">
        <v>40</v>
      </c>
      <c r="D31" s="45">
        <v>487</v>
      </c>
      <c r="E31" s="39">
        <v>489</v>
      </c>
      <c r="F31" s="40">
        <v>499</v>
      </c>
      <c r="G31" s="40">
        <v>499</v>
      </c>
      <c r="H31" s="40">
        <v>499</v>
      </c>
      <c r="I31" s="40">
        <v>499</v>
      </c>
      <c r="J31" s="40">
        <v>499</v>
      </c>
      <c r="K31" s="40">
        <v>504</v>
      </c>
      <c r="L31" s="40">
        <v>504</v>
      </c>
      <c r="M31" s="40">
        <v>504</v>
      </c>
      <c r="N31" s="40">
        <v>504</v>
      </c>
      <c r="O31" s="40">
        <v>507</v>
      </c>
      <c r="P31" s="40">
        <v>508</v>
      </c>
      <c r="Q31" s="40">
        <v>508</v>
      </c>
      <c r="R31" s="40">
        <v>515</v>
      </c>
      <c r="S31" s="40">
        <v>515</v>
      </c>
      <c r="T31" s="40">
        <v>518</v>
      </c>
      <c r="U31" s="40">
        <v>531</v>
      </c>
      <c r="V31" s="40">
        <v>530</v>
      </c>
      <c r="W31" s="40">
        <v>520</v>
      </c>
      <c r="X31" s="40">
        <v>520</v>
      </c>
      <c r="Y31" s="40">
        <v>520</v>
      </c>
    </row>
    <row r="32" spans="1:25" x14ac:dyDescent="0.2">
      <c r="A32" s="11">
        <v>26</v>
      </c>
      <c r="B32" s="28">
        <v>311</v>
      </c>
      <c r="C32" s="34" t="s">
        <v>6</v>
      </c>
      <c r="D32" s="44">
        <v>213</v>
      </c>
      <c r="E32" s="7">
        <v>208</v>
      </c>
      <c r="F32" s="31">
        <v>203</v>
      </c>
      <c r="G32" s="31">
        <v>205</v>
      </c>
      <c r="H32" s="31">
        <v>205</v>
      </c>
      <c r="I32" s="31">
        <v>205</v>
      </c>
      <c r="J32" s="31">
        <v>205</v>
      </c>
      <c r="K32" s="31">
        <v>206</v>
      </c>
      <c r="L32" s="31">
        <v>206</v>
      </c>
      <c r="M32" s="31">
        <v>206</v>
      </c>
      <c r="N32" s="31">
        <v>206</v>
      </c>
      <c r="O32" s="31">
        <v>207</v>
      </c>
      <c r="P32" s="31">
        <v>207</v>
      </c>
      <c r="Q32" s="31">
        <v>207</v>
      </c>
      <c r="R32" s="31">
        <v>207</v>
      </c>
      <c r="S32" s="31">
        <v>207</v>
      </c>
      <c r="T32" s="31">
        <v>207</v>
      </c>
      <c r="U32" s="31">
        <v>207</v>
      </c>
      <c r="V32" s="31">
        <v>209</v>
      </c>
      <c r="W32" s="31">
        <v>202</v>
      </c>
      <c r="X32" s="31">
        <v>203</v>
      </c>
      <c r="Y32" s="31">
        <v>203</v>
      </c>
    </row>
    <row r="33" spans="1:25" s="11" customFormat="1" x14ac:dyDescent="0.2">
      <c r="A33" s="11">
        <v>27</v>
      </c>
      <c r="B33" s="28">
        <v>315</v>
      </c>
      <c r="C33" s="34" t="s">
        <v>19</v>
      </c>
      <c r="D33" s="44">
        <v>1817</v>
      </c>
      <c r="E33" s="7">
        <v>1789</v>
      </c>
      <c r="F33" s="31">
        <v>1805</v>
      </c>
      <c r="G33" s="31">
        <v>1862</v>
      </c>
      <c r="H33" s="31">
        <v>1862</v>
      </c>
      <c r="I33" s="31">
        <v>1862</v>
      </c>
      <c r="J33" s="31">
        <v>1862</v>
      </c>
      <c r="K33" s="31">
        <v>2009</v>
      </c>
      <c r="L33" s="31">
        <v>2009</v>
      </c>
      <c r="M33" s="31">
        <v>2009</v>
      </c>
      <c r="N33" s="31">
        <v>2009</v>
      </c>
      <c r="O33" s="31">
        <v>2018</v>
      </c>
      <c r="P33" s="31">
        <v>2020</v>
      </c>
      <c r="Q33" s="31">
        <v>2020</v>
      </c>
      <c r="R33" s="31">
        <v>2030</v>
      </c>
      <c r="S33" s="31">
        <v>2031</v>
      </c>
      <c r="T33" s="31">
        <v>2030</v>
      </c>
      <c r="U33" s="31">
        <v>2037</v>
      </c>
      <c r="V33" s="31">
        <v>2039</v>
      </c>
      <c r="W33" s="31">
        <v>2040</v>
      </c>
      <c r="X33" s="31">
        <v>2045</v>
      </c>
      <c r="Y33" s="31">
        <v>2064</v>
      </c>
    </row>
    <row r="34" spans="1:25" s="11" customFormat="1" x14ac:dyDescent="0.2">
      <c r="A34" s="11">
        <v>28</v>
      </c>
      <c r="B34" s="28">
        <v>316</v>
      </c>
      <c r="C34" s="34" t="s">
        <v>45</v>
      </c>
      <c r="D34" s="44">
        <v>874</v>
      </c>
      <c r="E34" s="7">
        <v>885</v>
      </c>
      <c r="F34" s="31">
        <v>906</v>
      </c>
      <c r="G34" s="31">
        <v>906</v>
      </c>
      <c r="H34" s="31">
        <v>906</v>
      </c>
      <c r="I34" s="31">
        <v>906</v>
      </c>
      <c r="J34" s="31">
        <v>906</v>
      </c>
      <c r="K34" s="31">
        <v>924</v>
      </c>
      <c r="L34" s="31">
        <v>924</v>
      </c>
      <c r="M34" s="31">
        <v>924</v>
      </c>
      <c r="N34" s="31">
        <v>924</v>
      </c>
      <c r="O34" s="31">
        <v>916</v>
      </c>
      <c r="P34" s="31">
        <v>928</v>
      </c>
      <c r="Q34" s="31">
        <v>928</v>
      </c>
      <c r="R34" s="31">
        <v>979</v>
      </c>
      <c r="S34" s="31">
        <v>980</v>
      </c>
      <c r="T34" s="31">
        <v>975</v>
      </c>
      <c r="U34" s="31">
        <v>978</v>
      </c>
      <c r="V34" s="31">
        <v>985</v>
      </c>
      <c r="W34" s="31">
        <v>980</v>
      </c>
      <c r="X34" s="31">
        <v>982</v>
      </c>
      <c r="Y34" s="31">
        <v>981</v>
      </c>
    </row>
    <row r="35" spans="1:25" s="11" customFormat="1" x14ac:dyDescent="0.2">
      <c r="A35" s="11">
        <v>29</v>
      </c>
      <c r="B35" s="28">
        <v>317</v>
      </c>
      <c r="C35" s="34" t="s">
        <v>20</v>
      </c>
      <c r="D35" s="44">
        <v>3273</v>
      </c>
      <c r="E35" s="7">
        <v>3343</v>
      </c>
      <c r="F35" s="31">
        <v>3387</v>
      </c>
      <c r="G35" s="31">
        <v>3447</v>
      </c>
      <c r="H35" s="31">
        <v>3447</v>
      </c>
      <c r="I35" s="31">
        <v>3447</v>
      </c>
      <c r="J35" s="31">
        <v>3447</v>
      </c>
      <c r="K35" s="31">
        <v>3486</v>
      </c>
      <c r="L35" s="31">
        <v>3486</v>
      </c>
      <c r="M35" s="31">
        <v>3486</v>
      </c>
      <c r="N35" s="31">
        <v>3486</v>
      </c>
      <c r="O35" s="31">
        <v>3652</v>
      </c>
      <c r="P35" s="31">
        <v>3662</v>
      </c>
      <c r="Q35" s="31">
        <v>3708</v>
      </c>
      <c r="R35" s="31">
        <v>3773</v>
      </c>
      <c r="S35" s="31">
        <v>3772</v>
      </c>
      <c r="T35" s="31">
        <v>3760</v>
      </c>
      <c r="U35" s="31">
        <v>3761</v>
      </c>
      <c r="V35" s="31">
        <v>3757</v>
      </c>
      <c r="W35" s="31">
        <v>3736</v>
      </c>
      <c r="X35" s="31">
        <v>3766</v>
      </c>
      <c r="Y35" s="31">
        <v>3769</v>
      </c>
    </row>
    <row r="36" spans="1:25" s="11" customFormat="1" x14ac:dyDescent="0.2">
      <c r="A36" s="11">
        <v>30</v>
      </c>
      <c r="B36" s="28">
        <v>325</v>
      </c>
      <c r="C36" s="34" t="s">
        <v>5</v>
      </c>
      <c r="D36" s="44">
        <v>342</v>
      </c>
      <c r="E36" s="7">
        <v>377</v>
      </c>
      <c r="F36" s="31">
        <v>390</v>
      </c>
      <c r="G36" s="31">
        <v>423</v>
      </c>
      <c r="H36" s="31">
        <v>423</v>
      </c>
      <c r="I36" s="31">
        <v>423</v>
      </c>
      <c r="J36" s="31">
        <v>423</v>
      </c>
      <c r="K36" s="31">
        <v>449</v>
      </c>
      <c r="L36" s="31">
        <v>449</v>
      </c>
      <c r="M36" s="31">
        <v>449</v>
      </c>
      <c r="N36" s="31">
        <v>449</v>
      </c>
      <c r="O36" s="31">
        <v>453</v>
      </c>
      <c r="P36" s="31">
        <v>452</v>
      </c>
      <c r="Q36" s="31">
        <v>453</v>
      </c>
      <c r="R36" s="31">
        <v>454</v>
      </c>
      <c r="S36" s="31">
        <v>454</v>
      </c>
      <c r="T36" s="31">
        <v>453</v>
      </c>
      <c r="U36" s="31">
        <v>461</v>
      </c>
      <c r="V36" s="31">
        <v>461</v>
      </c>
      <c r="W36" s="31">
        <v>458</v>
      </c>
      <c r="X36" s="31">
        <v>458</v>
      </c>
      <c r="Y36" s="31">
        <v>458</v>
      </c>
    </row>
    <row r="37" spans="1:25" s="11" customFormat="1" x14ac:dyDescent="0.2">
      <c r="A37" s="11">
        <v>31</v>
      </c>
      <c r="B37" s="28">
        <v>326</v>
      </c>
      <c r="C37" s="34" t="s">
        <v>21</v>
      </c>
      <c r="D37" s="44">
        <v>549</v>
      </c>
      <c r="E37" s="7">
        <v>561</v>
      </c>
      <c r="F37" s="31">
        <v>582</v>
      </c>
      <c r="G37" s="31">
        <v>629</v>
      </c>
      <c r="H37" s="31">
        <v>629</v>
      </c>
      <c r="I37" s="31">
        <v>629</v>
      </c>
      <c r="J37" s="31">
        <v>629</v>
      </c>
      <c r="K37" s="31">
        <v>643</v>
      </c>
      <c r="L37" s="31">
        <v>643</v>
      </c>
      <c r="M37" s="31">
        <v>643</v>
      </c>
      <c r="N37" s="31">
        <v>643</v>
      </c>
      <c r="O37" s="31">
        <v>652</v>
      </c>
      <c r="P37" s="31">
        <v>656</v>
      </c>
      <c r="Q37" s="31">
        <v>658</v>
      </c>
      <c r="R37" s="31">
        <v>663</v>
      </c>
      <c r="S37" s="31">
        <v>665</v>
      </c>
      <c r="T37" s="31">
        <v>669</v>
      </c>
      <c r="U37" s="31">
        <v>669</v>
      </c>
      <c r="V37" s="31">
        <v>677</v>
      </c>
      <c r="W37" s="31">
        <v>677</v>
      </c>
      <c r="X37" s="31">
        <v>678</v>
      </c>
      <c r="Y37" s="31">
        <v>680</v>
      </c>
    </row>
    <row r="38" spans="1:25" s="11" customFormat="1" x14ac:dyDescent="0.2">
      <c r="A38" s="11">
        <v>32</v>
      </c>
      <c r="B38" s="28">
        <v>327</v>
      </c>
      <c r="C38" s="34" t="s">
        <v>25</v>
      </c>
      <c r="D38" s="44">
        <v>293</v>
      </c>
      <c r="E38" s="7">
        <v>322</v>
      </c>
      <c r="F38" s="31">
        <v>323</v>
      </c>
      <c r="G38" s="31">
        <v>339</v>
      </c>
      <c r="H38" s="31">
        <v>339</v>
      </c>
      <c r="I38" s="31">
        <v>339</v>
      </c>
      <c r="J38" s="31">
        <v>339</v>
      </c>
      <c r="K38" s="31">
        <v>353</v>
      </c>
      <c r="L38" s="31">
        <v>353</v>
      </c>
      <c r="M38" s="31">
        <v>353</v>
      </c>
      <c r="N38" s="31">
        <v>353</v>
      </c>
      <c r="O38" s="31">
        <v>349</v>
      </c>
      <c r="P38" s="31">
        <v>349</v>
      </c>
      <c r="Q38" s="31">
        <v>349</v>
      </c>
      <c r="R38" s="31">
        <v>349</v>
      </c>
      <c r="S38" s="31">
        <v>350</v>
      </c>
      <c r="T38" s="31">
        <v>350</v>
      </c>
      <c r="U38" s="31">
        <v>353</v>
      </c>
      <c r="V38" s="31">
        <v>353</v>
      </c>
      <c r="W38" s="31">
        <v>353</v>
      </c>
      <c r="X38" s="31">
        <v>353</v>
      </c>
      <c r="Y38" s="31">
        <v>354</v>
      </c>
    </row>
    <row r="39" spans="1:25" s="1" customFormat="1" x14ac:dyDescent="0.2">
      <c r="A39" s="11">
        <v>33</v>
      </c>
      <c r="B39" s="28">
        <v>335</v>
      </c>
      <c r="C39" s="34" t="s">
        <v>3</v>
      </c>
      <c r="D39" s="44">
        <v>749</v>
      </c>
      <c r="E39" s="7">
        <v>827</v>
      </c>
      <c r="F39" s="31">
        <v>848</v>
      </c>
      <c r="G39" s="31">
        <v>888</v>
      </c>
      <c r="H39" s="31">
        <v>888</v>
      </c>
      <c r="I39" s="31">
        <v>888</v>
      </c>
      <c r="J39" s="31">
        <v>888</v>
      </c>
      <c r="K39" s="31">
        <v>925</v>
      </c>
      <c r="L39" s="31">
        <v>925</v>
      </c>
      <c r="M39" s="31">
        <v>925</v>
      </c>
      <c r="N39" s="31">
        <v>925</v>
      </c>
      <c r="O39" s="31">
        <v>960</v>
      </c>
      <c r="P39" s="31">
        <v>962</v>
      </c>
      <c r="Q39" s="31">
        <v>972</v>
      </c>
      <c r="R39" s="31">
        <v>975</v>
      </c>
      <c r="S39" s="31">
        <v>979</v>
      </c>
      <c r="T39" s="31">
        <v>981</v>
      </c>
      <c r="U39" s="31">
        <v>914</v>
      </c>
      <c r="V39" s="31">
        <v>985</v>
      </c>
      <c r="W39" s="31">
        <v>955</v>
      </c>
      <c r="X39" s="31">
        <v>965</v>
      </c>
      <c r="Y39" s="31">
        <v>968</v>
      </c>
    </row>
    <row r="40" spans="1:25" s="2" customFormat="1" x14ac:dyDescent="0.2">
      <c r="A40" s="11">
        <v>34</v>
      </c>
      <c r="B40" s="28">
        <v>336</v>
      </c>
      <c r="C40" s="34" t="s">
        <v>29</v>
      </c>
      <c r="D40" s="44">
        <v>905</v>
      </c>
      <c r="E40" s="7">
        <v>886</v>
      </c>
      <c r="F40" s="31">
        <v>900</v>
      </c>
      <c r="G40" s="31">
        <v>904</v>
      </c>
      <c r="H40" s="31">
        <v>904</v>
      </c>
      <c r="I40" s="31">
        <v>904</v>
      </c>
      <c r="J40" s="31">
        <v>904</v>
      </c>
      <c r="K40" s="31">
        <v>912</v>
      </c>
      <c r="L40" s="31">
        <v>912</v>
      </c>
      <c r="M40" s="31">
        <v>912</v>
      </c>
      <c r="N40" s="31">
        <v>912</v>
      </c>
      <c r="O40" s="31">
        <v>917</v>
      </c>
      <c r="P40" s="31">
        <v>918</v>
      </c>
      <c r="Q40" s="31">
        <v>919</v>
      </c>
      <c r="R40" s="31">
        <v>921</v>
      </c>
      <c r="S40" s="31">
        <v>926</v>
      </c>
      <c r="T40" s="31">
        <v>927</v>
      </c>
      <c r="U40" s="31">
        <v>922</v>
      </c>
      <c r="V40" s="31">
        <v>922</v>
      </c>
      <c r="W40" s="31">
        <v>922</v>
      </c>
      <c r="X40" s="31">
        <v>925</v>
      </c>
      <c r="Y40" s="31">
        <v>926</v>
      </c>
    </row>
    <row r="41" spans="1:25" s="12" customFormat="1" x14ac:dyDescent="0.2">
      <c r="A41" s="11">
        <v>35</v>
      </c>
      <c r="B41" s="41">
        <v>337</v>
      </c>
      <c r="C41" s="42" t="s">
        <v>41</v>
      </c>
      <c r="D41" s="45">
        <v>1379</v>
      </c>
      <c r="E41" s="39">
        <v>1403</v>
      </c>
      <c r="F41" s="40">
        <v>1410</v>
      </c>
      <c r="G41" s="40">
        <v>1413</v>
      </c>
      <c r="H41" s="40">
        <v>1413</v>
      </c>
      <c r="I41" s="40">
        <v>1413</v>
      </c>
      <c r="J41" s="40">
        <v>1413</v>
      </c>
      <c r="K41" s="40">
        <v>1423</v>
      </c>
      <c r="L41" s="40">
        <v>1423</v>
      </c>
      <c r="M41" s="40">
        <v>1423</v>
      </c>
      <c r="N41" s="40">
        <v>1423</v>
      </c>
      <c r="O41" s="40">
        <v>1435</v>
      </c>
      <c r="P41" s="40">
        <v>1418</v>
      </c>
      <c r="Q41" s="40">
        <v>1417</v>
      </c>
      <c r="R41" s="40">
        <v>1419</v>
      </c>
      <c r="S41" s="40">
        <v>1419</v>
      </c>
      <c r="T41" s="40">
        <v>1440</v>
      </c>
      <c r="U41" s="40">
        <v>1459</v>
      </c>
      <c r="V41" s="40">
        <v>1467</v>
      </c>
      <c r="W41" s="40">
        <v>1460</v>
      </c>
      <c r="X41" s="40">
        <v>1463</v>
      </c>
      <c r="Y41" s="40">
        <v>1463</v>
      </c>
    </row>
    <row r="42" spans="1:25" x14ac:dyDescent="0.2">
      <c r="A42" s="11">
        <v>36</v>
      </c>
      <c r="B42" s="28">
        <v>415</v>
      </c>
      <c r="C42" s="34" t="s">
        <v>9</v>
      </c>
      <c r="D42" s="44">
        <v>236</v>
      </c>
      <c r="E42" s="7">
        <v>245</v>
      </c>
      <c r="F42" s="31">
        <v>255</v>
      </c>
      <c r="G42" s="31">
        <v>259</v>
      </c>
      <c r="H42" s="31">
        <v>259</v>
      </c>
      <c r="I42" s="31">
        <v>259</v>
      </c>
      <c r="J42" s="31">
        <v>259</v>
      </c>
      <c r="K42" s="31">
        <v>260</v>
      </c>
      <c r="L42" s="31">
        <v>260</v>
      </c>
      <c r="M42" s="31">
        <v>260</v>
      </c>
      <c r="N42" s="31">
        <v>260</v>
      </c>
      <c r="O42" s="31">
        <v>263</v>
      </c>
      <c r="P42" s="31">
        <v>267</v>
      </c>
      <c r="Q42" s="31">
        <v>268</v>
      </c>
      <c r="R42" s="31">
        <v>268</v>
      </c>
      <c r="S42" s="31">
        <v>269</v>
      </c>
      <c r="T42" s="31">
        <v>269</v>
      </c>
      <c r="U42" s="31">
        <v>275</v>
      </c>
      <c r="V42" s="31">
        <v>275</v>
      </c>
      <c r="W42" s="31">
        <v>273</v>
      </c>
      <c r="X42" s="31">
        <v>273</v>
      </c>
      <c r="Y42" s="31">
        <v>274</v>
      </c>
    </row>
    <row r="43" spans="1:25" customFormat="1" x14ac:dyDescent="0.2">
      <c r="A43" s="11">
        <v>37</v>
      </c>
      <c r="B43" s="28">
        <v>416</v>
      </c>
      <c r="C43" s="34" t="s">
        <v>27</v>
      </c>
      <c r="D43" s="44">
        <v>356</v>
      </c>
      <c r="E43" s="7">
        <v>397</v>
      </c>
      <c r="F43" s="31">
        <v>452</v>
      </c>
      <c r="G43" s="31">
        <v>459</v>
      </c>
      <c r="H43" s="31">
        <v>459</v>
      </c>
      <c r="I43" s="31">
        <v>459</v>
      </c>
      <c r="J43" s="31">
        <v>459</v>
      </c>
      <c r="K43" s="31">
        <v>475</v>
      </c>
      <c r="L43" s="31">
        <v>475</v>
      </c>
      <c r="M43" s="31">
        <v>475</v>
      </c>
      <c r="N43" s="31">
        <v>475</v>
      </c>
      <c r="O43" s="31">
        <v>476</v>
      </c>
      <c r="P43" s="31">
        <v>476</v>
      </c>
      <c r="Q43" s="31">
        <v>476</v>
      </c>
      <c r="R43" s="31">
        <v>476</v>
      </c>
      <c r="S43" s="31">
        <v>478</v>
      </c>
      <c r="T43" s="31">
        <v>475</v>
      </c>
      <c r="U43" s="31">
        <v>475</v>
      </c>
      <c r="V43" s="31">
        <v>474</v>
      </c>
      <c r="W43" s="31">
        <v>474</v>
      </c>
      <c r="X43" s="31">
        <v>475</v>
      </c>
      <c r="Y43" s="31">
        <v>475</v>
      </c>
    </row>
    <row r="44" spans="1:25" s="25" customFormat="1" x14ac:dyDescent="0.2">
      <c r="A44" s="11">
        <v>38</v>
      </c>
      <c r="B44" s="28">
        <v>417</v>
      </c>
      <c r="C44" s="34" t="s">
        <v>22</v>
      </c>
      <c r="D44" s="44">
        <v>319</v>
      </c>
      <c r="E44" s="7">
        <v>337</v>
      </c>
      <c r="F44" s="31">
        <v>341</v>
      </c>
      <c r="G44" s="31">
        <v>352</v>
      </c>
      <c r="H44" s="31">
        <v>352</v>
      </c>
      <c r="I44" s="31">
        <v>352</v>
      </c>
      <c r="J44" s="31">
        <v>352</v>
      </c>
      <c r="K44" s="31">
        <v>351</v>
      </c>
      <c r="L44" s="31">
        <v>351</v>
      </c>
      <c r="M44" s="31">
        <v>351</v>
      </c>
      <c r="N44" s="31">
        <v>351</v>
      </c>
      <c r="O44" s="31">
        <v>365</v>
      </c>
      <c r="P44" s="31">
        <v>365</v>
      </c>
      <c r="Q44" s="31">
        <v>365</v>
      </c>
      <c r="R44" s="31">
        <v>375</v>
      </c>
      <c r="S44" s="31">
        <v>375</v>
      </c>
      <c r="T44" s="31">
        <v>387</v>
      </c>
      <c r="U44" s="31">
        <v>380</v>
      </c>
      <c r="V44" s="31">
        <v>381</v>
      </c>
      <c r="W44" s="31">
        <v>380</v>
      </c>
      <c r="X44" s="31">
        <v>381</v>
      </c>
      <c r="Y44" s="31">
        <v>381</v>
      </c>
    </row>
    <row r="45" spans="1:25" customFormat="1" x14ac:dyDescent="0.2">
      <c r="A45" s="11">
        <v>39</v>
      </c>
      <c r="B45" s="28">
        <v>421</v>
      </c>
      <c r="C45" s="34" t="s">
        <v>39</v>
      </c>
      <c r="D45" s="44">
        <v>122</v>
      </c>
      <c r="E45" s="7">
        <v>145</v>
      </c>
      <c r="F45" s="31">
        <v>157</v>
      </c>
      <c r="G45" s="31">
        <v>155</v>
      </c>
      <c r="H45" s="31">
        <v>155</v>
      </c>
      <c r="I45" s="31">
        <v>155</v>
      </c>
      <c r="J45" s="31">
        <v>155</v>
      </c>
      <c r="K45" s="31">
        <v>155</v>
      </c>
      <c r="L45" s="31">
        <v>155</v>
      </c>
      <c r="M45" s="31">
        <v>155</v>
      </c>
      <c r="N45" s="31">
        <v>155</v>
      </c>
      <c r="O45" s="31">
        <v>155</v>
      </c>
      <c r="P45" s="31">
        <v>155</v>
      </c>
      <c r="Q45" s="31">
        <v>156</v>
      </c>
      <c r="R45" s="31">
        <v>170</v>
      </c>
      <c r="S45" s="31">
        <v>172</v>
      </c>
      <c r="T45" s="31">
        <v>177</v>
      </c>
      <c r="U45" s="31">
        <v>177</v>
      </c>
      <c r="V45" s="31">
        <v>177</v>
      </c>
      <c r="W45" s="31">
        <v>177</v>
      </c>
      <c r="X45" s="31">
        <v>176</v>
      </c>
      <c r="Y45" s="31">
        <v>176</v>
      </c>
    </row>
    <row r="46" spans="1:25" x14ac:dyDescent="0.2">
      <c r="A46" s="11">
        <v>40</v>
      </c>
      <c r="B46" s="28">
        <v>425</v>
      </c>
      <c r="C46" s="34" t="s">
        <v>23</v>
      </c>
      <c r="D46" s="44">
        <v>820</v>
      </c>
      <c r="E46" s="7">
        <v>966</v>
      </c>
      <c r="F46" s="31">
        <v>1005</v>
      </c>
      <c r="G46" s="31">
        <v>1018</v>
      </c>
      <c r="H46" s="31">
        <v>1018</v>
      </c>
      <c r="I46" s="31">
        <v>1018</v>
      </c>
      <c r="J46" s="31">
        <v>1018</v>
      </c>
      <c r="K46" s="31">
        <v>1054</v>
      </c>
      <c r="L46" s="31">
        <v>1054</v>
      </c>
      <c r="M46" s="31">
        <v>1054</v>
      </c>
      <c r="N46" s="31">
        <v>1054</v>
      </c>
      <c r="O46" s="31">
        <v>1108</v>
      </c>
      <c r="P46" s="31">
        <v>1117</v>
      </c>
      <c r="Q46" s="31">
        <v>1122</v>
      </c>
      <c r="R46" s="31">
        <v>1132</v>
      </c>
      <c r="S46" s="31">
        <v>1140</v>
      </c>
      <c r="T46" s="31">
        <v>1143</v>
      </c>
      <c r="U46" s="31">
        <v>1158</v>
      </c>
      <c r="V46" s="31">
        <v>1159</v>
      </c>
      <c r="W46" s="31">
        <v>1087</v>
      </c>
      <c r="X46" s="31">
        <v>1087</v>
      </c>
      <c r="Y46" s="31">
        <v>1096</v>
      </c>
    </row>
    <row r="47" spans="1:25" s="11" customFormat="1" x14ac:dyDescent="0.2">
      <c r="A47" s="11">
        <v>41</v>
      </c>
      <c r="B47" s="28">
        <v>426</v>
      </c>
      <c r="C47" s="34" t="s">
        <v>43</v>
      </c>
      <c r="D47" s="44">
        <v>1233</v>
      </c>
      <c r="E47" s="7">
        <v>1406</v>
      </c>
      <c r="F47" s="31">
        <v>1425</v>
      </c>
      <c r="G47" s="31">
        <v>1469</v>
      </c>
      <c r="H47" s="31">
        <v>1469</v>
      </c>
      <c r="I47" s="31">
        <v>1469</v>
      </c>
      <c r="J47" s="31">
        <v>1469</v>
      </c>
      <c r="K47" s="31">
        <v>1478</v>
      </c>
      <c r="L47" s="31">
        <v>1478</v>
      </c>
      <c r="M47" s="31">
        <v>1478</v>
      </c>
      <c r="N47" s="31">
        <v>1478</v>
      </c>
      <c r="O47" s="31">
        <v>1512</v>
      </c>
      <c r="P47" s="31">
        <v>1514</v>
      </c>
      <c r="Q47" s="31">
        <v>1517</v>
      </c>
      <c r="R47" s="31">
        <v>1520</v>
      </c>
      <c r="S47" s="31">
        <v>1521</v>
      </c>
      <c r="T47" s="31">
        <v>1542</v>
      </c>
      <c r="U47" s="31">
        <v>1550</v>
      </c>
      <c r="V47" s="31">
        <v>1553</v>
      </c>
      <c r="W47" s="31">
        <v>1530</v>
      </c>
      <c r="X47" s="31">
        <v>1531</v>
      </c>
      <c r="Y47" s="31">
        <v>1537</v>
      </c>
    </row>
    <row r="48" spans="1:25" s="11" customFormat="1" x14ac:dyDescent="0.2">
      <c r="A48" s="11">
        <v>42</v>
      </c>
      <c r="B48" s="28">
        <v>435</v>
      </c>
      <c r="C48" s="34" t="s">
        <v>24</v>
      </c>
      <c r="D48" s="44">
        <v>637</v>
      </c>
      <c r="E48" s="7">
        <v>661</v>
      </c>
      <c r="F48" s="31">
        <v>685</v>
      </c>
      <c r="G48" s="31">
        <v>688</v>
      </c>
      <c r="H48" s="31">
        <v>688</v>
      </c>
      <c r="I48" s="31">
        <v>688</v>
      </c>
      <c r="J48" s="31">
        <v>688</v>
      </c>
      <c r="K48" s="31">
        <v>688</v>
      </c>
      <c r="L48" s="31">
        <v>688</v>
      </c>
      <c r="M48" s="31">
        <v>688</v>
      </c>
      <c r="N48" s="31">
        <v>688</v>
      </c>
      <c r="O48" s="31">
        <v>707</v>
      </c>
      <c r="P48" s="31">
        <v>707</v>
      </c>
      <c r="Q48" s="31">
        <v>709</v>
      </c>
      <c r="R48" s="31">
        <v>707</v>
      </c>
      <c r="S48" s="31">
        <v>710</v>
      </c>
      <c r="T48" s="31">
        <v>711</v>
      </c>
      <c r="U48" s="31">
        <v>713</v>
      </c>
      <c r="V48" s="31">
        <v>713</v>
      </c>
      <c r="W48" s="31">
        <v>705</v>
      </c>
      <c r="X48" s="31">
        <v>705</v>
      </c>
      <c r="Y48" s="31">
        <v>706</v>
      </c>
    </row>
    <row r="49" spans="1:25" s="11" customFormat="1" x14ac:dyDescent="0.2">
      <c r="A49" s="11">
        <v>43</v>
      </c>
      <c r="B49" s="28">
        <v>436</v>
      </c>
      <c r="C49" s="34" t="s">
        <v>4</v>
      </c>
      <c r="D49" s="44">
        <v>1931</v>
      </c>
      <c r="E49" s="7">
        <v>2088</v>
      </c>
      <c r="F49" s="31">
        <v>2106</v>
      </c>
      <c r="G49" s="31">
        <v>2121</v>
      </c>
      <c r="H49" s="31">
        <v>2121</v>
      </c>
      <c r="I49" s="31">
        <v>2121</v>
      </c>
      <c r="J49" s="31">
        <v>2121</v>
      </c>
      <c r="K49" s="31">
        <v>2147</v>
      </c>
      <c r="L49" s="31">
        <v>2147</v>
      </c>
      <c r="M49" s="31">
        <v>2147</v>
      </c>
      <c r="N49" s="31">
        <v>2147</v>
      </c>
      <c r="O49" s="31">
        <v>2164</v>
      </c>
      <c r="P49" s="31">
        <v>2176</v>
      </c>
      <c r="Q49" s="31">
        <v>2182</v>
      </c>
      <c r="R49" s="31">
        <v>2183</v>
      </c>
      <c r="S49" s="31">
        <v>2189</v>
      </c>
      <c r="T49" s="31">
        <v>2193</v>
      </c>
      <c r="U49" s="31">
        <v>2210</v>
      </c>
      <c r="V49" s="31">
        <v>2210</v>
      </c>
      <c r="W49" s="31">
        <v>2184</v>
      </c>
      <c r="X49" s="31">
        <v>2186</v>
      </c>
      <c r="Y49" s="31">
        <v>2188</v>
      </c>
    </row>
    <row r="50" spans="1:25" s="11" customFormat="1" x14ac:dyDescent="0.2">
      <c r="A50" s="11">
        <v>44</v>
      </c>
      <c r="B50" s="41">
        <v>437</v>
      </c>
      <c r="C50" s="42" t="s">
        <v>26</v>
      </c>
      <c r="D50" s="45">
        <v>842</v>
      </c>
      <c r="E50" s="39">
        <v>864</v>
      </c>
      <c r="F50" s="40">
        <v>899</v>
      </c>
      <c r="G50" s="40">
        <v>970</v>
      </c>
      <c r="H50" s="40">
        <v>970</v>
      </c>
      <c r="I50" s="40">
        <v>970</v>
      </c>
      <c r="J50" s="40">
        <v>970</v>
      </c>
      <c r="K50" s="40">
        <v>1030</v>
      </c>
      <c r="L50" s="40">
        <v>1030</v>
      </c>
      <c r="M50" s="40">
        <v>1030</v>
      </c>
      <c r="N50" s="40">
        <v>1030</v>
      </c>
      <c r="O50" s="40">
        <v>1109</v>
      </c>
      <c r="P50" s="40">
        <v>1126</v>
      </c>
      <c r="Q50" s="40">
        <v>1138</v>
      </c>
      <c r="R50" s="40">
        <v>1139</v>
      </c>
      <c r="S50" s="40">
        <v>1142</v>
      </c>
      <c r="T50" s="40">
        <v>1141</v>
      </c>
      <c r="U50" s="40">
        <v>1143</v>
      </c>
      <c r="V50" s="40">
        <v>1145</v>
      </c>
      <c r="W50" s="40">
        <v>1123</v>
      </c>
      <c r="X50" s="40">
        <v>1124</v>
      </c>
      <c r="Y50" s="40">
        <v>1122</v>
      </c>
    </row>
    <row r="51" spans="1:25" s="11" customFormat="1" x14ac:dyDescent="0.2">
      <c r="A51" s="11">
        <v>45</v>
      </c>
      <c r="D51" s="46"/>
      <c r="E51" s="28"/>
      <c r="F51" s="21"/>
      <c r="G51" s="21"/>
      <c r="H51" s="21"/>
      <c r="I51" s="21"/>
      <c r="J51" s="21"/>
      <c r="K51" s="4"/>
      <c r="L51" s="18"/>
      <c r="M51" s="17"/>
      <c r="N51" s="16"/>
      <c r="O51" s="17"/>
      <c r="P51" s="21"/>
      <c r="Q51" s="17"/>
      <c r="R51" s="17"/>
      <c r="S51" s="17"/>
      <c r="T51" s="17"/>
      <c r="U51" s="17"/>
      <c r="V51" s="17"/>
      <c r="W51" s="17"/>
    </row>
    <row r="52" spans="1:25" s="11" customFormat="1" x14ac:dyDescent="0.2">
      <c r="A52" s="11">
        <v>46</v>
      </c>
      <c r="B52" s="28" t="s">
        <v>1</v>
      </c>
      <c r="C52" s="34" t="s">
        <v>32</v>
      </c>
      <c r="D52" s="44">
        <v>32530</v>
      </c>
      <c r="E52" s="7">
        <v>34103</v>
      </c>
      <c r="F52" s="31">
        <v>34974</v>
      </c>
      <c r="G52" s="31">
        <v>35782</v>
      </c>
      <c r="H52" s="31">
        <v>35782</v>
      </c>
      <c r="I52" s="31">
        <v>35782</v>
      </c>
      <c r="J52" s="31">
        <v>35782</v>
      </c>
      <c r="K52" s="31">
        <v>37052</v>
      </c>
      <c r="L52" s="31">
        <v>37052</v>
      </c>
      <c r="M52" s="31">
        <v>37052</v>
      </c>
      <c r="N52" s="31">
        <v>37052</v>
      </c>
      <c r="O52" s="31">
        <v>38177</v>
      </c>
      <c r="P52" s="31">
        <v>38359</v>
      </c>
      <c r="Q52" s="31">
        <v>38568</v>
      </c>
      <c r="R52" s="31">
        <v>38841</v>
      </c>
      <c r="S52" s="31">
        <v>38975</v>
      </c>
      <c r="T52" s="31">
        <v>38980</v>
      </c>
      <c r="U52" s="31">
        <v>39085</v>
      </c>
      <c r="V52" s="31">
        <v>39193</v>
      </c>
      <c r="W52" s="31">
        <v>38894</v>
      </c>
      <c r="X52" s="31">
        <v>39020</v>
      </c>
      <c r="Y52" s="31">
        <v>39066</v>
      </c>
    </row>
    <row r="53" spans="1:25" s="1" customFormat="1" x14ac:dyDescent="0.2">
      <c r="E53" s="34"/>
      <c r="F53" s="22"/>
      <c r="G53" s="22"/>
      <c r="H53" s="22"/>
      <c r="I53" s="22"/>
      <c r="J53" s="23"/>
      <c r="K53" s="23"/>
      <c r="L53" s="23"/>
      <c r="M53" s="23"/>
      <c r="N53" s="23"/>
      <c r="O53" s="23"/>
      <c r="P53" s="23"/>
      <c r="Q53" s="15"/>
      <c r="R53" s="15"/>
    </row>
    <row r="54" spans="1:25" s="2" customFormat="1" x14ac:dyDescent="0.2">
      <c r="B54" s="20" t="s">
        <v>48</v>
      </c>
      <c r="D54" s="32"/>
      <c r="E54" s="32"/>
      <c r="F54" s="29"/>
      <c r="G54" s="29"/>
      <c r="H54" s="29"/>
      <c r="I54" s="29"/>
      <c r="J54" s="5"/>
      <c r="K54" s="5"/>
      <c r="L54" s="5"/>
      <c r="M54" s="5"/>
      <c r="N54" s="5"/>
      <c r="O54" s="24"/>
      <c r="P54" s="5"/>
      <c r="Q54" s="27"/>
      <c r="R54" s="27"/>
    </row>
    <row r="55" spans="1:25" s="11" customFormat="1" x14ac:dyDescent="0.2"/>
    <row r="56" spans="1:25" s="1" customFormat="1" x14ac:dyDescent="0.2"/>
    <row r="57" spans="1:25" s="2" customFormat="1" x14ac:dyDescent="0.2"/>
    <row r="58" spans="1:25" s="12" customFormat="1" ht="15.75" x14ac:dyDescent="0.2">
      <c r="A58" s="25"/>
      <c r="B58" s="25"/>
      <c r="C58" s="96" t="s">
        <v>54</v>
      </c>
      <c r="D58" s="96"/>
      <c r="E58" s="96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60" spans="1:25" customFormat="1" x14ac:dyDescent="0.2">
      <c r="A60" s="11"/>
      <c r="B60" s="42" t="s">
        <v>52</v>
      </c>
      <c r="C60" s="42" t="s">
        <v>51</v>
      </c>
      <c r="D60" s="64">
        <v>1988</v>
      </c>
      <c r="E60" s="65">
        <v>1992</v>
      </c>
      <c r="F60" s="65">
        <v>1996</v>
      </c>
      <c r="G60" s="65">
        <v>2000</v>
      </c>
      <c r="H60" s="65">
        <v>2001</v>
      </c>
      <c r="I60" s="65">
        <v>2002</v>
      </c>
      <c r="J60" s="65">
        <v>2003</v>
      </c>
      <c r="K60" s="65">
        <v>2004</v>
      </c>
      <c r="L60" s="65">
        <v>2005</v>
      </c>
      <c r="M60" s="65">
        <v>2006</v>
      </c>
      <c r="N60" s="65">
        <v>2007</v>
      </c>
      <c r="O60" s="66">
        <v>2008</v>
      </c>
      <c r="P60" s="66">
        <v>2009</v>
      </c>
      <c r="Q60" s="66">
        <v>2010</v>
      </c>
      <c r="R60" s="66">
        <v>2011</v>
      </c>
      <c r="S60" s="66">
        <v>2012</v>
      </c>
      <c r="T60" s="66">
        <v>2013</v>
      </c>
      <c r="U60" s="66">
        <v>2014</v>
      </c>
      <c r="V60" s="66">
        <v>2015</v>
      </c>
      <c r="W60" s="66">
        <f>W6</f>
        <v>2016</v>
      </c>
      <c r="X60" s="66">
        <f>X6</f>
        <v>2017</v>
      </c>
      <c r="Y60" s="66">
        <f>Y6</f>
        <v>2018</v>
      </c>
    </row>
    <row r="61" spans="1:25" s="25" customFormat="1" x14ac:dyDescent="0.2">
      <c r="A61" s="11">
        <v>1</v>
      </c>
      <c r="B61" s="21">
        <v>111</v>
      </c>
      <c r="C61" s="23" t="s">
        <v>2</v>
      </c>
      <c r="D61" s="48">
        <v>0</v>
      </c>
      <c r="E61" s="49">
        <f>E7-D7</f>
        <v>5</v>
      </c>
      <c r="F61" s="49">
        <f>F7-D7</f>
        <v>6</v>
      </c>
      <c r="G61" s="49">
        <f>G7-D7</f>
        <v>6</v>
      </c>
      <c r="H61" s="49">
        <f>H7-D7</f>
        <v>6</v>
      </c>
      <c r="I61" s="49">
        <f>I7-D7</f>
        <v>6</v>
      </c>
      <c r="J61" s="49">
        <f>J7-D7</f>
        <v>6</v>
      </c>
      <c r="K61" s="49">
        <f>K7-D7</f>
        <v>4</v>
      </c>
      <c r="L61" s="49">
        <f>L7-D7</f>
        <v>4</v>
      </c>
      <c r="M61" s="49">
        <f>M7-D7</f>
        <v>4</v>
      </c>
      <c r="N61" s="49">
        <f>N7-D7</f>
        <v>4</v>
      </c>
      <c r="O61" s="49">
        <f>O7-D7</f>
        <v>6</v>
      </c>
      <c r="P61" s="49">
        <f>P7-D7</f>
        <v>6</v>
      </c>
      <c r="Q61" s="49">
        <f>Q7-D7</f>
        <v>6</v>
      </c>
      <c r="R61" s="49">
        <f>R7-D7</f>
        <v>8</v>
      </c>
      <c r="S61" s="49">
        <f>S7-D7</f>
        <v>8</v>
      </c>
      <c r="T61" s="49">
        <f>T7-D7</f>
        <v>8</v>
      </c>
      <c r="U61" s="49">
        <f>U7-D7</f>
        <v>9</v>
      </c>
      <c r="V61" s="49">
        <f>V7-D7</f>
        <v>8</v>
      </c>
      <c r="W61" s="49">
        <f>W7-D7</f>
        <v>9</v>
      </c>
      <c r="X61" s="49">
        <f>X7-D7</f>
        <v>9</v>
      </c>
      <c r="Y61" s="49">
        <f>Y7-D7</f>
        <v>8</v>
      </c>
    </row>
    <row r="62" spans="1:25" customFormat="1" x14ac:dyDescent="0.2">
      <c r="A62" s="11">
        <v>2</v>
      </c>
      <c r="B62" s="21">
        <v>115</v>
      </c>
      <c r="C62" s="22" t="s">
        <v>8</v>
      </c>
      <c r="D62" s="48">
        <v>0</v>
      </c>
      <c r="E62" s="49">
        <f t="shared" ref="E62:E106" si="0">E8-D8</f>
        <v>11</v>
      </c>
      <c r="F62" s="49">
        <f t="shared" ref="F62:F106" si="1">F8-D8</f>
        <v>11</v>
      </c>
      <c r="G62" s="49">
        <f t="shared" ref="G62:G106" si="2">G8-D8</f>
        <v>16</v>
      </c>
      <c r="H62" s="49">
        <f t="shared" ref="H62:H106" si="3">H8-D8</f>
        <v>16</v>
      </c>
      <c r="I62" s="49">
        <f t="shared" ref="I62:I106" si="4">I8-D8</f>
        <v>16</v>
      </c>
      <c r="J62" s="49">
        <f t="shared" ref="J62:J106" si="5">J8-D8</f>
        <v>16</v>
      </c>
      <c r="K62" s="49">
        <f t="shared" ref="K62:K106" si="6">K8-D8</f>
        <v>19</v>
      </c>
      <c r="L62" s="49">
        <f t="shared" ref="L62:L106" si="7">L8-D8</f>
        <v>19</v>
      </c>
      <c r="M62" s="49">
        <f t="shared" ref="M62:M106" si="8">M8-D8</f>
        <v>19</v>
      </c>
      <c r="N62" s="49">
        <f t="shared" ref="N62:N106" si="9">N8-D8</f>
        <v>19</v>
      </c>
      <c r="O62" s="49">
        <f t="shared" ref="O62:O106" si="10">O8-D8</f>
        <v>24</v>
      </c>
      <c r="P62" s="49">
        <f t="shared" ref="P62:P106" si="11">P8-D8</f>
        <v>25</v>
      </c>
      <c r="Q62" s="49">
        <f t="shared" ref="Q62:Q106" si="12">Q8-D8</f>
        <v>26</v>
      </c>
      <c r="R62" s="49">
        <f t="shared" ref="R62:R106" si="13">R8-D8</f>
        <v>27</v>
      </c>
      <c r="S62" s="49">
        <f t="shared" ref="S62:S106" si="14">S8-D8</f>
        <v>30</v>
      </c>
      <c r="T62" s="49">
        <f t="shared" ref="T62:T106" si="15">T8-D8</f>
        <v>31</v>
      </c>
      <c r="U62" s="49">
        <f t="shared" ref="U62:U106" si="16">U8-D8</f>
        <v>33</v>
      </c>
      <c r="V62" s="49">
        <f t="shared" ref="V62:V106" si="17">V8-D8</f>
        <v>32</v>
      </c>
      <c r="W62" s="49">
        <f t="shared" ref="W62:W106" si="18">W8-D8</f>
        <v>32</v>
      </c>
      <c r="X62" s="49">
        <f t="shared" ref="X62:X106" si="19">X8-D8</f>
        <v>33</v>
      </c>
      <c r="Y62" s="49">
        <f t="shared" ref="Y62:Y106" si="20">Y8-D8</f>
        <v>33</v>
      </c>
    </row>
    <row r="63" spans="1:25" x14ac:dyDescent="0.2">
      <c r="A63" s="11">
        <v>3</v>
      </c>
      <c r="B63" s="28">
        <v>116</v>
      </c>
      <c r="C63" s="34" t="s">
        <v>28</v>
      </c>
      <c r="D63" s="48">
        <v>0</v>
      </c>
      <c r="E63" s="49">
        <f t="shared" si="0"/>
        <v>-5</v>
      </c>
      <c r="F63" s="49">
        <f t="shared" si="1"/>
        <v>-1</v>
      </c>
      <c r="G63" s="49">
        <f t="shared" si="2"/>
        <v>-34</v>
      </c>
      <c r="H63" s="49">
        <f t="shared" si="3"/>
        <v>-34</v>
      </c>
      <c r="I63" s="49">
        <f t="shared" si="4"/>
        <v>-34</v>
      </c>
      <c r="J63" s="49">
        <f t="shared" si="5"/>
        <v>-34</v>
      </c>
      <c r="K63" s="49">
        <f t="shared" si="6"/>
        <v>-32</v>
      </c>
      <c r="L63" s="49">
        <f t="shared" si="7"/>
        <v>-32</v>
      </c>
      <c r="M63" s="49">
        <f t="shared" si="8"/>
        <v>-32</v>
      </c>
      <c r="N63" s="49">
        <f t="shared" si="9"/>
        <v>-32</v>
      </c>
      <c r="O63" s="49">
        <f t="shared" si="10"/>
        <v>-33</v>
      </c>
      <c r="P63" s="49">
        <f t="shared" si="11"/>
        <v>-33</v>
      </c>
      <c r="Q63" s="49">
        <f t="shared" si="12"/>
        <v>-34</v>
      </c>
      <c r="R63" s="49">
        <f t="shared" si="13"/>
        <v>-36</v>
      </c>
      <c r="S63" s="49">
        <f t="shared" si="14"/>
        <v>-36</v>
      </c>
      <c r="T63" s="49">
        <f t="shared" si="15"/>
        <v>-36</v>
      </c>
      <c r="U63" s="49">
        <f t="shared" si="16"/>
        <v>-38</v>
      </c>
      <c r="V63" s="49">
        <f t="shared" si="17"/>
        <v>-36</v>
      </c>
      <c r="W63" s="49">
        <f t="shared" si="18"/>
        <v>-36</v>
      </c>
      <c r="X63" s="49">
        <f t="shared" si="19"/>
        <v>-37</v>
      </c>
      <c r="Y63" s="49">
        <f t="shared" si="20"/>
        <v>-37</v>
      </c>
    </row>
    <row r="64" spans="1:25" s="11" customFormat="1" x14ac:dyDescent="0.2">
      <c r="A64" s="11">
        <v>4</v>
      </c>
      <c r="B64" s="21">
        <v>117</v>
      </c>
      <c r="C64" s="22" t="s">
        <v>30</v>
      </c>
      <c r="D64" s="48">
        <v>0</v>
      </c>
      <c r="E64" s="49">
        <f t="shared" si="0"/>
        <v>9</v>
      </c>
      <c r="F64" s="49">
        <f t="shared" si="1"/>
        <v>25</v>
      </c>
      <c r="G64" s="49">
        <f t="shared" si="2"/>
        <v>37</v>
      </c>
      <c r="H64" s="49">
        <f t="shared" si="3"/>
        <v>37</v>
      </c>
      <c r="I64" s="49">
        <f t="shared" si="4"/>
        <v>37</v>
      </c>
      <c r="J64" s="49">
        <f t="shared" si="5"/>
        <v>37</v>
      </c>
      <c r="K64" s="49">
        <f t="shared" si="6"/>
        <v>40</v>
      </c>
      <c r="L64" s="49">
        <f t="shared" si="7"/>
        <v>40</v>
      </c>
      <c r="M64" s="49">
        <f t="shared" si="8"/>
        <v>40</v>
      </c>
      <c r="N64" s="49">
        <f t="shared" si="9"/>
        <v>40</v>
      </c>
      <c r="O64" s="49">
        <f t="shared" si="10"/>
        <v>39</v>
      </c>
      <c r="P64" s="49">
        <f t="shared" si="11"/>
        <v>40</v>
      </c>
      <c r="Q64" s="49">
        <f t="shared" si="12"/>
        <v>62</v>
      </c>
      <c r="R64" s="49">
        <f t="shared" si="13"/>
        <v>62</v>
      </c>
      <c r="S64" s="49">
        <f t="shared" si="14"/>
        <v>63</v>
      </c>
      <c r="T64" s="49">
        <f t="shared" si="15"/>
        <v>63</v>
      </c>
      <c r="U64" s="49">
        <f t="shared" si="16"/>
        <v>57</v>
      </c>
      <c r="V64" s="49">
        <f t="shared" si="17"/>
        <v>51</v>
      </c>
      <c r="W64" s="49">
        <f t="shared" si="18"/>
        <v>48</v>
      </c>
      <c r="X64" s="49">
        <f t="shared" si="19"/>
        <v>49</v>
      </c>
      <c r="Y64" s="49">
        <f t="shared" si="20"/>
        <v>50</v>
      </c>
    </row>
    <row r="65" spans="1:25" s="11" customFormat="1" x14ac:dyDescent="0.2">
      <c r="A65" s="11">
        <v>5</v>
      </c>
      <c r="B65" s="21">
        <v>118</v>
      </c>
      <c r="C65" s="22" t="s">
        <v>49</v>
      </c>
      <c r="D65" s="48">
        <v>0</v>
      </c>
      <c r="E65" s="49">
        <f t="shared" si="0"/>
        <v>6</v>
      </c>
      <c r="F65" s="49">
        <f t="shared" si="1"/>
        <v>-6</v>
      </c>
      <c r="G65" s="49">
        <f t="shared" si="2"/>
        <v>-1</v>
      </c>
      <c r="H65" s="49">
        <f t="shared" si="3"/>
        <v>-1</v>
      </c>
      <c r="I65" s="49">
        <f t="shared" si="4"/>
        <v>-1</v>
      </c>
      <c r="J65" s="49">
        <f t="shared" si="5"/>
        <v>-1</v>
      </c>
      <c r="K65" s="49">
        <f t="shared" si="6"/>
        <v>5</v>
      </c>
      <c r="L65" s="49">
        <f t="shared" si="7"/>
        <v>5</v>
      </c>
      <c r="M65" s="49">
        <f t="shared" si="8"/>
        <v>5</v>
      </c>
      <c r="N65" s="49">
        <f t="shared" si="9"/>
        <v>5</v>
      </c>
      <c r="O65" s="49">
        <f t="shared" si="10"/>
        <v>19</v>
      </c>
      <c r="P65" s="49">
        <f t="shared" si="11"/>
        <v>21</v>
      </c>
      <c r="Q65" s="49">
        <f t="shared" si="12"/>
        <v>22</v>
      </c>
      <c r="R65" s="49">
        <f t="shared" si="13"/>
        <v>24</v>
      </c>
      <c r="S65" s="49">
        <f t="shared" si="14"/>
        <v>25</v>
      </c>
      <c r="T65" s="49">
        <f t="shared" si="15"/>
        <v>25</v>
      </c>
      <c r="U65" s="49">
        <f t="shared" si="16"/>
        <v>29</v>
      </c>
      <c r="V65" s="49">
        <f t="shared" si="17"/>
        <v>30</v>
      </c>
      <c r="W65" s="49">
        <f t="shared" si="18"/>
        <v>29</v>
      </c>
      <c r="X65" s="49">
        <f t="shared" si="19"/>
        <v>44</v>
      </c>
      <c r="Y65" s="49">
        <f t="shared" si="20"/>
        <v>45</v>
      </c>
    </row>
    <row r="66" spans="1:25" s="11" customFormat="1" x14ac:dyDescent="0.2">
      <c r="A66" s="11">
        <v>6</v>
      </c>
      <c r="B66" s="21">
        <v>119</v>
      </c>
      <c r="C66" s="22" t="s">
        <v>10</v>
      </c>
      <c r="D66" s="48">
        <v>0</v>
      </c>
      <c r="E66" s="49">
        <f t="shared" si="0"/>
        <v>10</v>
      </c>
      <c r="F66" s="49">
        <f t="shared" si="1"/>
        <v>23</v>
      </c>
      <c r="G66" s="49">
        <f t="shared" si="2"/>
        <v>24</v>
      </c>
      <c r="H66" s="49">
        <f t="shared" si="3"/>
        <v>24</v>
      </c>
      <c r="I66" s="49">
        <f t="shared" si="4"/>
        <v>24</v>
      </c>
      <c r="J66" s="49">
        <f t="shared" si="5"/>
        <v>24</v>
      </c>
      <c r="K66" s="49">
        <f t="shared" si="6"/>
        <v>26</v>
      </c>
      <c r="L66" s="49">
        <f t="shared" si="7"/>
        <v>26</v>
      </c>
      <c r="M66" s="49">
        <f t="shared" si="8"/>
        <v>26</v>
      </c>
      <c r="N66" s="49">
        <f t="shared" si="9"/>
        <v>26</v>
      </c>
      <c r="O66" s="49">
        <f t="shared" si="10"/>
        <v>48</v>
      </c>
      <c r="P66" s="49">
        <f t="shared" si="11"/>
        <v>49</v>
      </c>
      <c r="Q66" s="49">
        <f t="shared" si="12"/>
        <v>50</v>
      </c>
      <c r="R66" s="49">
        <f t="shared" si="13"/>
        <v>51</v>
      </c>
      <c r="S66" s="49">
        <f t="shared" si="14"/>
        <v>51</v>
      </c>
      <c r="T66" s="49">
        <f t="shared" si="15"/>
        <v>51</v>
      </c>
      <c r="U66" s="49">
        <f t="shared" si="16"/>
        <v>69</v>
      </c>
      <c r="V66" s="49">
        <f t="shared" si="17"/>
        <v>71</v>
      </c>
      <c r="W66" s="49">
        <f t="shared" si="18"/>
        <v>66</v>
      </c>
      <c r="X66" s="49">
        <f t="shared" si="19"/>
        <v>65</v>
      </c>
      <c r="Y66" s="49">
        <f t="shared" si="20"/>
        <v>65</v>
      </c>
    </row>
    <row r="67" spans="1:25" s="11" customFormat="1" x14ac:dyDescent="0.2">
      <c r="A67" s="11">
        <v>7</v>
      </c>
      <c r="B67" s="21">
        <v>121</v>
      </c>
      <c r="C67" s="22" t="s">
        <v>33</v>
      </c>
      <c r="D67" s="48">
        <v>0</v>
      </c>
      <c r="E67" s="49">
        <f t="shared" si="0"/>
        <v>5</v>
      </c>
      <c r="F67" s="49">
        <f t="shared" si="1"/>
        <v>4</v>
      </c>
      <c r="G67" s="49">
        <f t="shared" si="2"/>
        <v>4</v>
      </c>
      <c r="H67" s="49">
        <f t="shared" si="3"/>
        <v>4</v>
      </c>
      <c r="I67" s="49">
        <f t="shared" si="4"/>
        <v>4</v>
      </c>
      <c r="J67" s="49">
        <f t="shared" si="5"/>
        <v>4</v>
      </c>
      <c r="K67" s="49">
        <f t="shared" si="6"/>
        <v>4</v>
      </c>
      <c r="L67" s="49">
        <f t="shared" si="7"/>
        <v>4</v>
      </c>
      <c r="M67" s="49">
        <f t="shared" si="8"/>
        <v>4</v>
      </c>
      <c r="N67" s="49">
        <f t="shared" si="9"/>
        <v>4</v>
      </c>
      <c r="O67" s="49">
        <f t="shared" si="10"/>
        <v>3</v>
      </c>
      <c r="P67" s="49">
        <f t="shared" si="11"/>
        <v>3</v>
      </c>
      <c r="Q67" s="49">
        <f t="shared" si="12"/>
        <v>3</v>
      </c>
      <c r="R67" s="49">
        <f t="shared" si="13"/>
        <v>3</v>
      </c>
      <c r="S67" s="49">
        <f t="shared" si="14"/>
        <v>3</v>
      </c>
      <c r="T67" s="49">
        <f t="shared" si="15"/>
        <v>2</v>
      </c>
      <c r="U67" s="49">
        <f t="shared" si="16"/>
        <v>4</v>
      </c>
      <c r="V67" s="49">
        <f t="shared" si="17"/>
        <v>4</v>
      </c>
      <c r="W67" s="49">
        <f t="shared" si="18"/>
        <v>5</v>
      </c>
      <c r="X67" s="49">
        <f t="shared" si="19"/>
        <v>6</v>
      </c>
      <c r="Y67" s="49">
        <f t="shared" si="20"/>
        <v>9</v>
      </c>
    </row>
    <row r="68" spans="1:25" s="11" customFormat="1" x14ac:dyDescent="0.2">
      <c r="A68" s="11">
        <v>8</v>
      </c>
      <c r="B68" s="21">
        <v>125</v>
      </c>
      <c r="C68" s="22" t="s">
        <v>42</v>
      </c>
      <c r="D68" s="48">
        <v>0</v>
      </c>
      <c r="E68" s="49">
        <f t="shared" si="0"/>
        <v>59</v>
      </c>
      <c r="F68" s="49">
        <f t="shared" si="1"/>
        <v>152</v>
      </c>
      <c r="G68" s="49">
        <f t="shared" si="2"/>
        <v>162</v>
      </c>
      <c r="H68" s="49">
        <f t="shared" si="3"/>
        <v>162</v>
      </c>
      <c r="I68" s="49">
        <f t="shared" si="4"/>
        <v>162</v>
      </c>
      <c r="J68" s="49">
        <f t="shared" si="5"/>
        <v>162</v>
      </c>
      <c r="K68" s="49">
        <f t="shared" si="6"/>
        <v>209</v>
      </c>
      <c r="L68" s="49">
        <f t="shared" si="7"/>
        <v>209</v>
      </c>
      <c r="M68" s="49">
        <f t="shared" si="8"/>
        <v>209</v>
      </c>
      <c r="N68" s="49">
        <f t="shared" si="9"/>
        <v>209</v>
      </c>
      <c r="O68" s="49">
        <f t="shared" si="10"/>
        <v>238</v>
      </c>
      <c r="P68" s="49">
        <f t="shared" si="11"/>
        <v>243</v>
      </c>
      <c r="Q68" s="49">
        <f t="shared" si="12"/>
        <v>242</v>
      </c>
      <c r="R68" s="49">
        <f t="shared" si="13"/>
        <v>245</v>
      </c>
      <c r="S68" s="49">
        <f t="shared" si="14"/>
        <v>251</v>
      </c>
      <c r="T68" s="49">
        <f t="shared" si="15"/>
        <v>252</v>
      </c>
      <c r="U68" s="49">
        <f t="shared" si="16"/>
        <v>258</v>
      </c>
      <c r="V68" s="49">
        <f t="shared" si="17"/>
        <v>258</v>
      </c>
      <c r="W68" s="49">
        <f t="shared" si="18"/>
        <v>257</v>
      </c>
      <c r="X68" s="49">
        <f t="shared" si="19"/>
        <v>270</v>
      </c>
      <c r="Y68" s="49">
        <f t="shared" si="20"/>
        <v>271</v>
      </c>
    </row>
    <row r="69" spans="1:25" s="11" customFormat="1" x14ac:dyDescent="0.2">
      <c r="A69" s="11">
        <v>9</v>
      </c>
      <c r="B69" s="21">
        <v>126</v>
      </c>
      <c r="C69" s="22" t="s">
        <v>11</v>
      </c>
      <c r="D69" s="48">
        <v>0</v>
      </c>
      <c r="E69" s="49">
        <f t="shared" si="0"/>
        <v>68</v>
      </c>
      <c r="F69" s="49">
        <f t="shared" si="1"/>
        <v>82</v>
      </c>
      <c r="G69" s="49">
        <f t="shared" si="2"/>
        <v>116</v>
      </c>
      <c r="H69" s="49">
        <f t="shared" si="3"/>
        <v>116</v>
      </c>
      <c r="I69" s="49">
        <f t="shared" si="4"/>
        <v>116</v>
      </c>
      <c r="J69" s="49">
        <f t="shared" si="5"/>
        <v>116</v>
      </c>
      <c r="K69" s="49">
        <f t="shared" si="6"/>
        <v>132</v>
      </c>
      <c r="L69" s="49">
        <f t="shared" si="7"/>
        <v>132</v>
      </c>
      <c r="M69" s="49">
        <f t="shared" si="8"/>
        <v>132</v>
      </c>
      <c r="N69" s="49">
        <f t="shared" si="9"/>
        <v>132</v>
      </c>
      <c r="O69" s="49">
        <f t="shared" si="10"/>
        <v>161</v>
      </c>
      <c r="P69" s="49">
        <f t="shared" si="11"/>
        <v>161</v>
      </c>
      <c r="Q69" s="49">
        <f t="shared" si="12"/>
        <v>162</v>
      </c>
      <c r="R69" s="49">
        <f t="shared" si="13"/>
        <v>168</v>
      </c>
      <c r="S69" s="49">
        <f t="shared" si="14"/>
        <v>173</v>
      </c>
      <c r="T69" s="49">
        <f t="shared" si="15"/>
        <v>173</v>
      </c>
      <c r="U69" s="49">
        <f t="shared" si="16"/>
        <v>181</v>
      </c>
      <c r="V69" s="49">
        <f t="shared" si="17"/>
        <v>180</v>
      </c>
      <c r="W69" s="49">
        <f t="shared" si="18"/>
        <v>179</v>
      </c>
      <c r="X69" s="49">
        <f t="shared" si="19"/>
        <v>185</v>
      </c>
      <c r="Y69" s="49">
        <f t="shared" si="20"/>
        <v>186</v>
      </c>
    </row>
    <row r="70" spans="1:25" s="1" customFormat="1" x14ac:dyDescent="0.2">
      <c r="A70" s="11">
        <v>10</v>
      </c>
      <c r="B70" s="21">
        <v>127</v>
      </c>
      <c r="C70" s="22" t="s">
        <v>12</v>
      </c>
      <c r="D70" s="48">
        <v>0</v>
      </c>
      <c r="E70" s="49">
        <f t="shared" si="0"/>
        <v>101</v>
      </c>
      <c r="F70" s="49">
        <f t="shared" si="1"/>
        <v>139</v>
      </c>
      <c r="G70" s="49">
        <f t="shared" si="2"/>
        <v>162</v>
      </c>
      <c r="H70" s="49">
        <f t="shared" si="3"/>
        <v>162</v>
      </c>
      <c r="I70" s="49">
        <f t="shared" si="4"/>
        <v>162</v>
      </c>
      <c r="J70" s="49">
        <f t="shared" si="5"/>
        <v>162</v>
      </c>
      <c r="K70" s="49">
        <f t="shared" si="6"/>
        <v>205</v>
      </c>
      <c r="L70" s="49">
        <f t="shared" si="7"/>
        <v>205</v>
      </c>
      <c r="M70" s="49">
        <f t="shared" si="8"/>
        <v>205</v>
      </c>
      <c r="N70" s="49">
        <f t="shared" si="9"/>
        <v>205</v>
      </c>
      <c r="O70" s="49">
        <f t="shared" si="10"/>
        <v>270</v>
      </c>
      <c r="P70" s="49">
        <f t="shared" si="11"/>
        <v>271</v>
      </c>
      <c r="Q70" s="49">
        <f t="shared" si="12"/>
        <v>325</v>
      </c>
      <c r="R70" s="49">
        <f t="shared" si="13"/>
        <v>334</v>
      </c>
      <c r="S70" s="49">
        <f t="shared" si="14"/>
        <v>349</v>
      </c>
      <c r="T70" s="49">
        <f t="shared" si="15"/>
        <v>350</v>
      </c>
      <c r="U70" s="49">
        <f t="shared" si="16"/>
        <v>362</v>
      </c>
      <c r="V70" s="49">
        <f t="shared" si="17"/>
        <v>362</v>
      </c>
      <c r="W70" s="49">
        <f t="shared" si="18"/>
        <v>352</v>
      </c>
      <c r="X70" s="49">
        <f t="shared" si="19"/>
        <v>363</v>
      </c>
      <c r="Y70" s="49">
        <f t="shared" si="20"/>
        <v>363</v>
      </c>
    </row>
    <row r="71" spans="1:25" s="2" customFormat="1" x14ac:dyDescent="0.2">
      <c r="A71" s="11">
        <v>11</v>
      </c>
      <c r="B71" s="21">
        <v>128</v>
      </c>
      <c r="C71" s="22" t="s">
        <v>13</v>
      </c>
      <c r="D71" s="48">
        <v>0</v>
      </c>
      <c r="E71" s="49">
        <f t="shared" si="0"/>
        <v>78</v>
      </c>
      <c r="F71" s="49">
        <f t="shared" si="1"/>
        <v>140</v>
      </c>
      <c r="G71" s="49">
        <f t="shared" si="2"/>
        <v>218</v>
      </c>
      <c r="H71" s="49">
        <f t="shared" si="3"/>
        <v>218</v>
      </c>
      <c r="I71" s="49">
        <f t="shared" si="4"/>
        <v>218</v>
      </c>
      <c r="J71" s="49">
        <f t="shared" si="5"/>
        <v>218</v>
      </c>
      <c r="K71" s="49">
        <f t="shared" si="6"/>
        <v>246</v>
      </c>
      <c r="L71" s="49">
        <f t="shared" si="7"/>
        <v>246</v>
      </c>
      <c r="M71" s="49">
        <f t="shared" si="8"/>
        <v>246</v>
      </c>
      <c r="N71" s="49">
        <f t="shared" si="9"/>
        <v>246</v>
      </c>
      <c r="O71" s="49">
        <f t="shared" si="10"/>
        <v>262</v>
      </c>
      <c r="P71" s="49">
        <f t="shared" si="11"/>
        <v>262</v>
      </c>
      <c r="Q71" s="49">
        <f t="shared" si="12"/>
        <v>260</v>
      </c>
      <c r="R71" s="49">
        <f t="shared" si="13"/>
        <v>262</v>
      </c>
      <c r="S71" s="49">
        <f t="shared" si="14"/>
        <v>273</v>
      </c>
      <c r="T71" s="49">
        <f t="shared" si="15"/>
        <v>274</v>
      </c>
      <c r="U71" s="49">
        <f t="shared" si="16"/>
        <v>275</v>
      </c>
      <c r="V71" s="49">
        <f t="shared" si="17"/>
        <v>275</v>
      </c>
      <c r="W71" s="49">
        <f t="shared" si="18"/>
        <v>275</v>
      </c>
      <c r="X71" s="49">
        <f t="shared" si="19"/>
        <v>276</v>
      </c>
      <c r="Y71" s="49">
        <f t="shared" si="20"/>
        <v>275</v>
      </c>
    </row>
    <row r="72" spans="1:25" s="12" customFormat="1" x14ac:dyDescent="0.2">
      <c r="A72" s="11">
        <v>12</v>
      </c>
      <c r="B72" s="21">
        <v>135</v>
      </c>
      <c r="C72" s="22" t="s">
        <v>14</v>
      </c>
      <c r="D72" s="48">
        <v>0</v>
      </c>
      <c r="E72" s="49">
        <f t="shared" si="0"/>
        <v>11</v>
      </c>
      <c r="F72" s="49">
        <f t="shared" si="1"/>
        <v>17</v>
      </c>
      <c r="G72" s="49">
        <f t="shared" si="2"/>
        <v>25</v>
      </c>
      <c r="H72" s="49">
        <f t="shared" si="3"/>
        <v>25</v>
      </c>
      <c r="I72" s="49">
        <f t="shared" si="4"/>
        <v>25</v>
      </c>
      <c r="J72" s="49">
        <f t="shared" si="5"/>
        <v>25</v>
      </c>
      <c r="K72" s="49">
        <f t="shared" si="6"/>
        <v>26</v>
      </c>
      <c r="L72" s="49">
        <f t="shared" si="7"/>
        <v>26</v>
      </c>
      <c r="M72" s="49">
        <f t="shared" si="8"/>
        <v>26</v>
      </c>
      <c r="N72" s="49">
        <f t="shared" si="9"/>
        <v>26</v>
      </c>
      <c r="O72" s="49">
        <f t="shared" si="10"/>
        <v>36</v>
      </c>
      <c r="P72" s="49">
        <f t="shared" si="11"/>
        <v>35</v>
      </c>
      <c r="Q72" s="49">
        <f t="shared" si="12"/>
        <v>35</v>
      </c>
      <c r="R72" s="49">
        <f t="shared" si="13"/>
        <v>35</v>
      </c>
      <c r="S72" s="49">
        <f t="shared" si="14"/>
        <v>37</v>
      </c>
      <c r="T72" s="49">
        <f t="shared" si="15"/>
        <v>35</v>
      </c>
      <c r="U72" s="49">
        <f t="shared" si="16"/>
        <v>36</v>
      </c>
      <c r="V72" s="49">
        <f t="shared" si="17"/>
        <v>37</v>
      </c>
      <c r="W72" s="49">
        <f t="shared" si="18"/>
        <v>35</v>
      </c>
      <c r="X72" s="49">
        <f t="shared" si="19"/>
        <v>38</v>
      </c>
      <c r="Y72" s="49">
        <f t="shared" si="20"/>
        <v>38</v>
      </c>
    </row>
    <row r="73" spans="1:25" x14ac:dyDescent="0.2">
      <c r="A73" s="11">
        <v>13</v>
      </c>
      <c r="B73" s="37">
        <v>136</v>
      </c>
      <c r="C73" s="38" t="s">
        <v>15</v>
      </c>
      <c r="D73" s="51">
        <v>0</v>
      </c>
      <c r="E73" s="52">
        <f t="shared" si="0"/>
        <v>60</v>
      </c>
      <c r="F73" s="52">
        <f t="shared" si="1"/>
        <v>82</v>
      </c>
      <c r="G73" s="52">
        <f t="shared" si="2"/>
        <v>147</v>
      </c>
      <c r="H73" s="52">
        <f t="shared" si="3"/>
        <v>147</v>
      </c>
      <c r="I73" s="52">
        <f t="shared" si="4"/>
        <v>147</v>
      </c>
      <c r="J73" s="52">
        <f t="shared" si="5"/>
        <v>147</v>
      </c>
      <c r="K73" s="52">
        <f t="shared" si="6"/>
        <v>167</v>
      </c>
      <c r="L73" s="52">
        <f t="shared" si="7"/>
        <v>167</v>
      </c>
      <c r="M73" s="52">
        <f t="shared" si="8"/>
        <v>167</v>
      </c>
      <c r="N73" s="52">
        <f t="shared" si="9"/>
        <v>167</v>
      </c>
      <c r="O73" s="52">
        <f t="shared" si="10"/>
        <v>173</v>
      </c>
      <c r="P73" s="52">
        <f t="shared" si="11"/>
        <v>191</v>
      </c>
      <c r="Q73" s="52">
        <f t="shared" si="12"/>
        <v>215</v>
      </c>
      <c r="R73" s="52">
        <f t="shared" si="13"/>
        <v>248</v>
      </c>
      <c r="S73" s="52">
        <f t="shared" si="14"/>
        <v>250</v>
      </c>
      <c r="T73" s="52">
        <f t="shared" si="15"/>
        <v>248</v>
      </c>
      <c r="U73" s="52">
        <f t="shared" si="16"/>
        <v>265</v>
      </c>
      <c r="V73" s="52">
        <f t="shared" si="17"/>
        <v>265</v>
      </c>
      <c r="W73" s="52">
        <f t="shared" si="18"/>
        <v>261</v>
      </c>
      <c r="X73" s="52">
        <f t="shared" si="19"/>
        <v>263</v>
      </c>
      <c r="Y73" s="52">
        <f t="shared" si="20"/>
        <v>263</v>
      </c>
    </row>
    <row r="74" spans="1:25" customFormat="1" x14ac:dyDescent="0.2">
      <c r="A74" s="11">
        <v>14</v>
      </c>
      <c r="B74" s="21">
        <v>211</v>
      </c>
      <c r="C74" s="22" t="s">
        <v>34</v>
      </c>
      <c r="D74" s="48">
        <v>0</v>
      </c>
      <c r="E74" s="49">
        <f t="shared" si="0"/>
        <v>25</v>
      </c>
      <c r="F74" s="49">
        <f t="shared" si="1"/>
        <v>21</v>
      </c>
      <c r="G74" s="49">
        <f t="shared" si="2"/>
        <v>28</v>
      </c>
      <c r="H74" s="49">
        <f t="shared" si="3"/>
        <v>28</v>
      </c>
      <c r="I74" s="49">
        <f t="shared" si="4"/>
        <v>28</v>
      </c>
      <c r="J74" s="49">
        <f t="shared" si="5"/>
        <v>28</v>
      </c>
      <c r="K74" s="49">
        <f t="shared" si="6"/>
        <v>29</v>
      </c>
      <c r="L74" s="49">
        <f t="shared" si="7"/>
        <v>29</v>
      </c>
      <c r="M74" s="49">
        <f t="shared" si="8"/>
        <v>29</v>
      </c>
      <c r="N74" s="49">
        <f t="shared" si="9"/>
        <v>29</v>
      </c>
      <c r="O74" s="49">
        <f t="shared" si="10"/>
        <v>29</v>
      </c>
      <c r="P74" s="49">
        <f t="shared" si="11"/>
        <v>29</v>
      </c>
      <c r="Q74" s="49">
        <f t="shared" si="12"/>
        <v>29</v>
      </c>
      <c r="R74" s="49">
        <f t="shared" si="13"/>
        <v>52</v>
      </c>
      <c r="S74" s="49">
        <f t="shared" si="14"/>
        <v>84</v>
      </c>
      <c r="T74" s="49">
        <f t="shared" si="15"/>
        <v>84</v>
      </c>
      <c r="U74" s="49">
        <f t="shared" si="16"/>
        <v>84</v>
      </c>
      <c r="V74" s="49">
        <f t="shared" si="17"/>
        <v>83</v>
      </c>
      <c r="W74" s="49">
        <f t="shared" si="18"/>
        <v>83</v>
      </c>
      <c r="X74" s="49">
        <f t="shared" si="19"/>
        <v>83</v>
      </c>
      <c r="Y74" s="49">
        <f t="shared" si="20"/>
        <v>84</v>
      </c>
    </row>
    <row r="75" spans="1:25" s="25" customFormat="1" x14ac:dyDescent="0.2">
      <c r="A75" s="11">
        <v>15</v>
      </c>
      <c r="B75" s="21">
        <v>212</v>
      </c>
      <c r="C75" s="22" t="s">
        <v>35</v>
      </c>
      <c r="D75" s="48">
        <v>0</v>
      </c>
      <c r="E75" s="49">
        <f t="shared" si="0"/>
        <v>5</v>
      </c>
      <c r="F75" s="49">
        <f t="shared" si="1"/>
        <v>24</v>
      </c>
      <c r="G75" s="49">
        <f t="shared" si="2"/>
        <v>26</v>
      </c>
      <c r="H75" s="49">
        <f t="shared" si="3"/>
        <v>26</v>
      </c>
      <c r="I75" s="49">
        <f t="shared" si="4"/>
        <v>26</v>
      </c>
      <c r="J75" s="49">
        <f t="shared" si="5"/>
        <v>26</v>
      </c>
      <c r="K75" s="49">
        <f t="shared" si="6"/>
        <v>36</v>
      </c>
      <c r="L75" s="49">
        <f t="shared" si="7"/>
        <v>36</v>
      </c>
      <c r="M75" s="49">
        <f t="shared" si="8"/>
        <v>36</v>
      </c>
      <c r="N75" s="49">
        <f t="shared" si="9"/>
        <v>36</v>
      </c>
      <c r="O75" s="49">
        <f t="shared" si="10"/>
        <v>49</v>
      </c>
      <c r="P75" s="49">
        <f t="shared" si="11"/>
        <v>71</v>
      </c>
      <c r="Q75" s="49">
        <f t="shared" si="12"/>
        <v>71</v>
      </c>
      <c r="R75" s="49">
        <f t="shared" si="13"/>
        <v>71</v>
      </c>
      <c r="S75" s="49">
        <f t="shared" si="14"/>
        <v>69</v>
      </c>
      <c r="T75" s="49">
        <f t="shared" si="15"/>
        <v>69</v>
      </c>
      <c r="U75" s="49">
        <f t="shared" si="16"/>
        <v>68</v>
      </c>
      <c r="V75" s="49">
        <f t="shared" si="17"/>
        <v>68</v>
      </c>
      <c r="W75" s="49">
        <f t="shared" si="18"/>
        <v>66</v>
      </c>
      <c r="X75" s="49">
        <f t="shared" si="19"/>
        <v>67</v>
      </c>
      <c r="Y75" s="49">
        <f t="shared" si="20"/>
        <v>67</v>
      </c>
    </row>
    <row r="76" spans="1:25" customFormat="1" x14ac:dyDescent="0.2">
      <c r="A76" s="11">
        <v>16</v>
      </c>
      <c r="B76" s="21">
        <v>215</v>
      </c>
      <c r="C76" s="22" t="s">
        <v>31</v>
      </c>
      <c r="D76" s="48">
        <v>0</v>
      </c>
      <c r="E76" s="49">
        <f t="shared" si="0"/>
        <v>100</v>
      </c>
      <c r="F76" s="49">
        <f t="shared" si="1"/>
        <v>170</v>
      </c>
      <c r="G76" s="49">
        <f t="shared" si="2"/>
        <v>183</v>
      </c>
      <c r="H76" s="49">
        <f t="shared" si="3"/>
        <v>183</v>
      </c>
      <c r="I76" s="49">
        <f t="shared" si="4"/>
        <v>183</v>
      </c>
      <c r="J76" s="49">
        <f t="shared" si="5"/>
        <v>183</v>
      </c>
      <c r="K76" s="49">
        <f t="shared" si="6"/>
        <v>707</v>
      </c>
      <c r="L76" s="49">
        <f t="shared" si="7"/>
        <v>707</v>
      </c>
      <c r="M76" s="49">
        <f t="shared" si="8"/>
        <v>707</v>
      </c>
      <c r="N76" s="49">
        <f t="shared" si="9"/>
        <v>707</v>
      </c>
      <c r="O76" s="49">
        <f t="shared" si="10"/>
        <v>828</v>
      </c>
      <c r="P76" s="49">
        <f t="shared" si="11"/>
        <v>838</v>
      </c>
      <c r="Q76" s="49">
        <f t="shared" si="12"/>
        <v>839</v>
      </c>
      <c r="R76" s="49">
        <f t="shared" si="13"/>
        <v>844</v>
      </c>
      <c r="S76" s="49">
        <f t="shared" si="14"/>
        <v>851</v>
      </c>
      <c r="T76" s="49">
        <f t="shared" si="15"/>
        <v>830</v>
      </c>
      <c r="U76" s="49">
        <f t="shared" si="16"/>
        <v>833</v>
      </c>
      <c r="V76" s="49">
        <f t="shared" si="17"/>
        <v>832</v>
      </c>
      <c r="W76" s="49">
        <f t="shared" si="18"/>
        <v>819</v>
      </c>
      <c r="X76" s="49">
        <f t="shared" si="19"/>
        <v>823</v>
      </c>
      <c r="Y76" s="49">
        <f t="shared" si="20"/>
        <v>823</v>
      </c>
    </row>
    <row r="77" spans="1:25" x14ac:dyDescent="0.2">
      <c r="A77" s="11">
        <v>17</v>
      </c>
      <c r="B77" s="21">
        <v>216</v>
      </c>
      <c r="C77" s="22" t="s">
        <v>44</v>
      </c>
      <c r="D77" s="48">
        <v>0</v>
      </c>
      <c r="E77" s="49">
        <f t="shared" si="0"/>
        <v>190</v>
      </c>
      <c r="F77" s="49">
        <f t="shared" si="1"/>
        <v>283</v>
      </c>
      <c r="G77" s="49">
        <f t="shared" si="2"/>
        <v>343</v>
      </c>
      <c r="H77" s="49">
        <f t="shared" si="3"/>
        <v>343</v>
      </c>
      <c r="I77" s="49">
        <f t="shared" si="4"/>
        <v>343</v>
      </c>
      <c r="J77" s="49">
        <f t="shared" si="5"/>
        <v>343</v>
      </c>
      <c r="K77" s="49">
        <f t="shared" si="6"/>
        <v>360</v>
      </c>
      <c r="L77" s="49">
        <f t="shared" si="7"/>
        <v>360</v>
      </c>
      <c r="M77" s="49">
        <f t="shared" si="8"/>
        <v>360</v>
      </c>
      <c r="N77" s="49">
        <f t="shared" si="9"/>
        <v>360</v>
      </c>
      <c r="O77" s="49">
        <f t="shared" si="10"/>
        <v>610</v>
      </c>
      <c r="P77" s="49">
        <f t="shared" si="11"/>
        <v>673</v>
      </c>
      <c r="Q77" s="49">
        <f t="shared" si="12"/>
        <v>672</v>
      </c>
      <c r="R77" s="49">
        <f t="shared" si="13"/>
        <v>675</v>
      </c>
      <c r="S77" s="49">
        <f t="shared" si="14"/>
        <v>683</v>
      </c>
      <c r="T77" s="49">
        <f t="shared" si="15"/>
        <v>668</v>
      </c>
      <c r="U77" s="49">
        <f t="shared" si="16"/>
        <v>668</v>
      </c>
      <c r="V77" s="49">
        <f t="shared" si="17"/>
        <v>672</v>
      </c>
      <c r="W77" s="49">
        <f t="shared" si="18"/>
        <v>664</v>
      </c>
      <c r="X77" s="49">
        <f t="shared" si="19"/>
        <v>663</v>
      </c>
      <c r="Y77" s="49">
        <f t="shared" si="20"/>
        <v>663</v>
      </c>
    </row>
    <row r="78" spans="1:25" s="11" customFormat="1" x14ac:dyDescent="0.2">
      <c r="A78" s="11">
        <v>18</v>
      </c>
      <c r="B78" s="21">
        <v>221</v>
      </c>
      <c r="C78" s="22" t="s">
        <v>36</v>
      </c>
      <c r="D78" s="48">
        <v>0</v>
      </c>
      <c r="E78" s="49">
        <f t="shared" si="0"/>
        <v>-1</v>
      </c>
      <c r="F78" s="49">
        <f t="shared" si="1"/>
        <v>-1</v>
      </c>
      <c r="G78" s="49">
        <f t="shared" si="2"/>
        <v>-2</v>
      </c>
      <c r="H78" s="49">
        <f t="shared" si="3"/>
        <v>-2</v>
      </c>
      <c r="I78" s="49">
        <f t="shared" si="4"/>
        <v>-2</v>
      </c>
      <c r="J78" s="49">
        <f t="shared" si="5"/>
        <v>-2</v>
      </c>
      <c r="K78" s="49">
        <f t="shared" si="6"/>
        <v>-2</v>
      </c>
      <c r="L78" s="49">
        <f t="shared" si="7"/>
        <v>-2</v>
      </c>
      <c r="M78" s="49">
        <f t="shared" si="8"/>
        <v>-2</v>
      </c>
      <c r="N78" s="49">
        <f t="shared" si="9"/>
        <v>-2</v>
      </c>
      <c r="O78" s="49">
        <f t="shared" si="10"/>
        <v>-1</v>
      </c>
      <c r="P78" s="49">
        <f t="shared" si="11"/>
        <v>-1</v>
      </c>
      <c r="Q78" s="49">
        <f t="shared" si="12"/>
        <v>-2</v>
      </c>
      <c r="R78" s="49">
        <f t="shared" si="13"/>
        <v>-2</v>
      </c>
      <c r="S78" s="49">
        <f t="shared" si="14"/>
        <v>-2</v>
      </c>
      <c r="T78" s="49">
        <f t="shared" si="15"/>
        <v>-2</v>
      </c>
      <c r="U78" s="49">
        <f t="shared" si="16"/>
        <v>-2</v>
      </c>
      <c r="V78" s="49">
        <f t="shared" si="17"/>
        <v>-1</v>
      </c>
      <c r="W78" s="49">
        <f t="shared" si="18"/>
        <v>-1</v>
      </c>
      <c r="X78" s="49">
        <f t="shared" si="19"/>
        <v>-1</v>
      </c>
      <c r="Y78" s="49">
        <f t="shared" si="20"/>
        <v>-1</v>
      </c>
    </row>
    <row r="79" spans="1:25" s="11" customFormat="1" x14ac:dyDescent="0.2">
      <c r="A79" s="11">
        <v>19</v>
      </c>
      <c r="B79" s="28">
        <v>222</v>
      </c>
      <c r="C79" s="34" t="s">
        <v>37</v>
      </c>
      <c r="D79" s="48">
        <v>0</v>
      </c>
      <c r="E79" s="49">
        <f t="shared" si="0"/>
        <v>-122</v>
      </c>
      <c r="F79" s="49">
        <f t="shared" si="1"/>
        <v>-122</v>
      </c>
      <c r="G79" s="49">
        <f t="shared" si="2"/>
        <v>-122</v>
      </c>
      <c r="H79" s="49">
        <f t="shared" si="3"/>
        <v>-122</v>
      </c>
      <c r="I79" s="49">
        <f t="shared" si="4"/>
        <v>-122</v>
      </c>
      <c r="J79" s="49">
        <f t="shared" si="5"/>
        <v>-122</v>
      </c>
      <c r="K79" s="49">
        <f t="shared" si="6"/>
        <v>-122</v>
      </c>
      <c r="L79" s="49">
        <f t="shared" si="7"/>
        <v>-122</v>
      </c>
      <c r="M79" s="49">
        <f t="shared" si="8"/>
        <v>-122</v>
      </c>
      <c r="N79" s="49">
        <f t="shared" si="9"/>
        <v>-122</v>
      </c>
      <c r="O79" s="49">
        <f t="shared" si="10"/>
        <v>-87</v>
      </c>
      <c r="P79" s="49">
        <f t="shared" si="11"/>
        <v>-88</v>
      </c>
      <c r="Q79" s="49">
        <f t="shared" si="12"/>
        <v>-88</v>
      </c>
      <c r="R79" s="49">
        <f t="shared" si="13"/>
        <v>-88</v>
      </c>
      <c r="S79" s="49">
        <f t="shared" si="14"/>
        <v>-88</v>
      </c>
      <c r="T79" s="49">
        <f t="shared" si="15"/>
        <v>-88</v>
      </c>
      <c r="U79" s="49">
        <f t="shared" si="16"/>
        <v>-87</v>
      </c>
      <c r="V79" s="49">
        <f t="shared" si="17"/>
        <v>-84</v>
      </c>
      <c r="W79" s="49">
        <f t="shared" si="18"/>
        <v>-84</v>
      </c>
      <c r="X79" s="49">
        <f t="shared" si="19"/>
        <v>-84</v>
      </c>
      <c r="Y79" s="49">
        <f t="shared" si="20"/>
        <v>-84</v>
      </c>
    </row>
    <row r="80" spans="1:25" s="11" customFormat="1" x14ac:dyDescent="0.2">
      <c r="A80" s="11">
        <v>20</v>
      </c>
      <c r="B80" s="28">
        <v>225</v>
      </c>
      <c r="C80" s="34" t="s">
        <v>16</v>
      </c>
      <c r="D80" s="48">
        <v>0</v>
      </c>
      <c r="E80" s="49">
        <f t="shared" si="0"/>
        <v>28</v>
      </c>
      <c r="F80" s="49">
        <f t="shared" si="1"/>
        <v>52</v>
      </c>
      <c r="G80" s="49">
        <f t="shared" si="2"/>
        <v>56</v>
      </c>
      <c r="H80" s="49">
        <f t="shared" si="3"/>
        <v>56</v>
      </c>
      <c r="I80" s="49">
        <f t="shared" si="4"/>
        <v>56</v>
      </c>
      <c r="J80" s="49">
        <f t="shared" si="5"/>
        <v>56</v>
      </c>
      <c r="K80" s="49">
        <f t="shared" si="6"/>
        <v>68</v>
      </c>
      <c r="L80" s="49">
        <f t="shared" si="7"/>
        <v>68</v>
      </c>
      <c r="M80" s="49">
        <f t="shared" si="8"/>
        <v>68</v>
      </c>
      <c r="N80" s="49">
        <f t="shared" si="9"/>
        <v>68</v>
      </c>
      <c r="O80" s="49">
        <f t="shared" si="10"/>
        <v>95</v>
      </c>
      <c r="P80" s="49">
        <f t="shared" si="11"/>
        <v>96</v>
      </c>
      <c r="Q80" s="49">
        <f t="shared" si="12"/>
        <v>106</v>
      </c>
      <c r="R80" s="49">
        <f t="shared" si="13"/>
        <v>109</v>
      </c>
      <c r="S80" s="49">
        <f t="shared" si="14"/>
        <v>112</v>
      </c>
      <c r="T80" s="49">
        <f t="shared" si="15"/>
        <v>110</v>
      </c>
      <c r="U80" s="49">
        <f t="shared" si="16"/>
        <v>113</v>
      </c>
      <c r="V80" s="49">
        <f t="shared" si="17"/>
        <v>114</v>
      </c>
      <c r="W80" s="49">
        <f t="shared" si="18"/>
        <v>113</v>
      </c>
      <c r="X80" s="49">
        <f t="shared" si="19"/>
        <v>121</v>
      </c>
      <c r="Y80" s="49">
        <f t="shared" si="20"/>
        <v>122</v>
      </c>
    </row>
    <row r="81" spans="1:25" s="11" customFormat="1" x14ac:dyDescent="0.2">
      <c r="A81" s="11">
        <v>21</v>
      </c>
      <c r="B81" s="28">
        <v>226</v>
      </c>
      <c r="C81" s="34" t="s">
        <v>17</v>
      </c>
      <c r="D81" s="48">
        <v>0</v>
      </c>
      <c r="E81" s="49">
        <f t="shared" si="0"/>
        <v>39</v>
      </c>
      <c r="F81" s="49">
        <f t="shared" si="1"/>
        <v>68</v>
      </c>
      <c r="G81" s="49">
        <f t="shared" si="2"/>
        <v>129</v>
      </c>
      <c r="H81" s="49">
        <f t="shared" si="3"/>
        <v>129</v>
      </c>
      <c r="I81" s="49">
        <f t="shared" si="4"/>
        <v>129</v>
      </c>
      <c r="J81" s="49">
        <f t="shared" si="5"/>
        <v>129</v>
      </c>
      <c r="K81" s="49">
        <f t="shared" si="6"/>
        <v>185</v>
      </c>
      <c r="L81" s="49">
        <f t="shared" si="7"/>
        <v>185</v>
      </c>
      <c r="M81" s="49">
        <f t="shared" si="8"/>
        <v>185</v>
      </c>
      <c r="N81" s="49">
        <f t="shared" si="9"/>
        <v>185</v>
      </c>
      <c r="O81" s="49">
        <f t="shared" si="10"/>
        <v>205</v>
      </c>
      <c r="P81" s="49">
        <f t="shared" si="11"/>
        <v>208</v>
      </c>
      <c r="Q81" s="49">
        <f t="shared" si="12"/>
        <v>219</v>
      </c>
      <c r="R81" s="49">
        <f t="shared" si="13"/>
        <v>218</v>
      </c>
      <c r="S81" s="49">
        <f t="shared" si="14"/>
        <v>219</v>
      </c>
      <c r="T81" s="49">
        <f t="shared" si="15"/>
        <v>204</v>
      </c>
      <c r="U81" s="49">
        <f t="shared" si="16"/>
        <v>206</v>
      </c>
      <c r="V81" s="49">
        <f t="shared" si="17"/>
        <v>205</v>
      </c>
      <c r="W81" s="49">
        <f t="shared" si="18"/>
        <v>203</v>
      </c>
      <c r="X81" s="49">
        <f t="shared" si="19"/>
        <v>203</v>
      </c>
      <c r="Y81" s="49">
        <f t="shared" si="20"/>
        <v>203</v>
      </c>
    </row>
    <row r="82" spans="1:25" s="11" customFormat="1" x14ac:dyDescent="0.2">
      <c r="A82" s="11">
        <v>22</v>
      </c>
      <c r="B82" s="28">
        <v>231</v>
      </c>
      <c r="C82" s="34" t="s">
        <v>38</v>
      </c>
      <c r="D82" s="48">
        <v>0</v>
      </c>
      <c r="E82" s="49">
        <f t="shared" si="0"/>
        <v>6</v>
      </c>
      <c r="F82" s="49">
        <f t="shared" si="1"/>
        <v>5</v>
      </c>
      <c r="G82" s="49">
        <f t="shared" si="2"/>
        <v>6</v>
      </c>
      <c r="H82" s="49">
        <f t="shared" si="3"/>
        <v>6</v>
      </c>
      <c r="I82" s="49">
        <f t="shared" si="4"/>
        <v>6</v>
      </c>
      <c r="J82" s="49">
        <f t="shared" si="5"/>
        <v>6</v>
      </c>
      <c r="K82" s="49">
        <f t="shared" si="6"/>
        <v>6</v>
      </c>
      <c r="L82" s="49">
        <f t="shared" si="7"/>
        <v>6</v>
      </c>
      <c r="M82" s="49">
        <f t="shared" si="8"/>
        <v>6</v>
      </c>
      <c r="N82" s="49">
        <f t="shared" si="9"/>
        <v>6</v>
      </c>
      <c r="O82" s="49">
        <f t="shared" si="10"/>
        <v>5</v>
      </c>
      <c r="P82" s="49">
        <f t="shared" si="11"/>
        <v>5</v>
      </c>
      <c r="Q82" s="49">
        <f t="shared" si="12"/>
        <v>5</v>
      </c>
      <c r="R82" s="49">
        <f t="shared" si="13"/>
        <v>5</v>
      </c>
      <c r="S82" s="49">
        <f t="shared" si="14"/>
        <v>5</v>
      </c>
      <c r="T82" s="49">
        <f t="shared" si="15"/>
        <v>5</v>
      </c>
      <c r="U82" s="49">
        <f t="shared" si="16"/>
        <v>5</v>
      </c>
      <c r="V82" s="49">
        <f t="shared" si="17"/>
        <v>5</v>
      </c>
      <c r="W82" s="49">
        <f t="shared" si="18"/>
        <v>5</v>
      </c>
      <c r="X82" s="49">
        <f t="shared" si="19"/>
        <v>5</v>
      </c>
      <c r="Y82" s="49">
        <f t="shared" si="20"/>
        <v>5</v>
      </c>
    </row>
    <row r="83" spans="1:25" s="11" customFormat="1" x14ac:dyDescent="0.2">
      <c r="A83" s="11">
        <v>23</v>
      </c>
      <c r="B83" s="28">
        <v>235</v>
      </c>
      <c r="C83" s="34" t="s">
        <v>7</v>
      </c>
      <c r="D83" s="48">
        <v>0</v>
      </c>
      <c r="E83" s="49">
        <f t="shared" si="0"/>
        <v>48</v>
      </c>
      <c r="F83" s="49">
        <f t="shared" si="1"/>
        <v>48</v>
      </c>
      <c r="G83" s="49">
        <f t="shared" si="2"/>
        <v>49</v>
      </c>
      <c r="H83" s="49">
        <f t="shared" si="3"/>
        <v>49</v>
      </c>
      <c r="I83" s="49">
        <f t="shared" si="4"/>
        <v>49</v>
      </c>
      <c r="J83" s="49">
        <f t="shared" si="5"/>
        <v>49</v>
      </c>
      <c r="K83" s="49">
        <f t="shared" si="6"/>
        <v>53</v>
      </c>
      <c r="L83" s="49">
        <f t="shared" si="7"/>
        <v>53</v>
      </c>
      <c r="M83" s="49">
        <f t="shared" si="8"/>
        <v>53</v>
      </c>
      <c r="N83" s="49">
        <f t="shared" si="9"/>
        <v>53</v>
      </c>
      <c r="O83" s="49">
        <f t="shared" si="10"/>
        <v>54</v>
      </c>
      <c r="P83" s="49">
        <f t="shared" si="11"/>
        <v>55</v>
      </c>
      <c r="Q83" s="49">
        <f t="shared" si="12"/>
        <v>53</v>
      </c>
      <c r="R83" s="49">
        <f t="shared" si="13"/>
        <v>53</v>
      </c>
      <c r="S83" s="49">
        <f t="shared" si="14"/>
        <v>55</v>
      </c>
      <c r="T83" s="49">
        <f t="shared" si="15"/>
        <v>56</v>
      </c>
      <c r="U83" s="49">
        <f t="shared" si="16"/>
        <v>63</v>
      </c>
      <c r="V83" s="49">
        <f t="shared" si="17"/>
        <v>64</v>
      </c>
      <c r="W83" s="49">
        <f t="shared" si="18"/>
        <v>59</v>
      </c>
      <c r="X83" s="49">
        <f t="shared" si="19"/>
        <v>59</v>
      </c>
      <c r="Y83" s="49">
        <f t="shared" si="20"/>
        <v>60</v>
      </c>
    </row>
    <row r="84" spans="1:25" s="1" customFormat="1" x14ac:dyDescent="0.2">
      <c r="A84" s="11">
        <v>24</v>
      </c>
      <c r="B84" s="28">
        <v>236</v>
      </c>
      <c r="C84" s="34" t="s">
        <v>18</v>
      </c>
      <c r="D84" s="48">
        <v>0</v>
      </c>
      <c r="E84" s="49">
        <f t="shared" si="0"/>
        <v>11</v>
      </c>
      <c r="F84" s="49">
        <f t="shared" si="1"/>
        <v>15</v>
      </c>
      <c r="G84" s="49">
        <f t="shared" si="2"/>
        <v>39</v>
      </c>
      <c r="H84" s="49">
        <f t="shared" si="3"/>
        <v>39</v>
      </c>
      <c r="I84" s="49">
        <f t="shared" si="4"/>
        <v>39</v>
      </c>
      <c r="J84" s="49">
        <f t="shared" si="5"/>
        <v>39</v>
      </c>
      <c r="K84" s="49">
        <f t="shared" si="6"/>
        <v>48</v>
      </c>
      <c r="L84" s="49">
        <f t="shared" si="7"/>
        <v>48</v>
      </c>
      <c r="M84" s="49">
        <f t="shared" si="8"/>
        <v>48</v>
      </c>
      <c r="N84" s="49">
        <f t="shared" si="9"/>
        <v>48</v>
      </c>
      <c r="O84" s="49">
        <f t="shared" si="10"/>
        <v>60</v>
      </c>
      <c r="P84" s="49">
        <f t="shared" si="11"/>
        <v>60</v>
      </c>
      <c r="Q84" s="49">
        <f t="shared" si="12"/>
        <v>60</v>
      </c>
      <c r="R84" s="49">
        <f t="shared" si="13"/>
        <v>60</v>
      </c>
      <c r="S84" s="49">
        <f t="shared" si="14"/>
        <v>60</v>
      </c>
      <c r="T84" s="49">
        <f t="shared" si="15"/>
        <v>61</v>
      </c>
      <c r="U84" s="49">
        <f t="shared" si="16"/>
        <v>65</v>
      </c>
      <c r="V84" s="49">
        <f t="shared" si="17"/>
        <v>65</v>
      </c>
      <c r="W84" s="49">
        <f t="shared" si="18"/>
        <v>59</v>
      </c>
      <c r="X84" s="49">
        <f t="shared" si="19"/>
        <v>60</v>
      </c>
      <c r="Y84" s="49">
        <f t="shared" si="20"/>
        <v>60</v>
      </c>
    </row>
    <row r="85" spans="1:25" s="2" customFormat="1" x14ac:dyDescent="0.2">
      <c r="A85" s="11">
        <v>25</v>
      </c>
      <c r="B85" s="41">
        <v>237</v>
      </c>
      <c r="C85" s="42" t="s">
        <v>40</v>
      </c>
      <c r="D85" s="51">
        <v>0</v>
      </c>
      <c r="E85" s="52">
        <f t="shared" si="0"/>
        <v>2</v>
      </c>
      <c r="F85" s="52">
        <f t="shared" si="1"/>
        <v>12</v>
      </c>
      <c r="G85" s="52">
        <f t="shared" si="2"/>
        <v>12</v>
      </c>
      <c r="H85" s="52">
        <f t="shared" si="3"/>
        <v>12</v>
      </c>
      <c r="I85" s="52">
        <f t="shared" si="4"/>
        <v>12</v>
      </c>
      <c r="J85" s="52">
        <f t="shared" si="5"/>
        <v>12</v>
      </c>
      <c r="K85" s="52">
        <f t="shared" si="6"/>
        <v>17</v>
      </c>
      <c r="L85" s="52">
        <f t="shared" si="7"/>
        <v>17</v>
      </c>
      <c r="M85" s="52">
        <f t="shared" si="8"/>
        <v>17</v>
      </c>
      <c r="N85" s="52">
        <f t="shared" si="9"/>
        <v>17</v>
      </c>
      <c r="O85" s="52">
        <f t="shared" si="10"/>
        <v>20</v>
      </c>
      <c r="P85" s="52">
        <f t="shared" si="11"/>
        <v>21</v>
      </c>
      <c r="Q85" s="52">
        <f t="shared" si="12"/>
        <v>21</v>
      </c>
      <c r="R85" s="52">
        <f t="shared" si="13"/>
        <v>28</v>
      </c>
      <c r="S85" s="52">
        <f t="shared" si="14"/>
        <v>28</v>
      </c>
      <c r="T85" s="52">
        <f t="shared" si="15"/>
        <v>31</v>
      </c>
      <c r="U85" s="52">
        <f t="shared" si="16"/>
        <v>44</v>
      </c>
      <c r="V85" s="52">
        <f t="shared" si="17"/>
        <v>43</v>
      </c>
      <c r="W85" s="52">
        <f t="shared" si="18"/>
        <v>33</v>
      </c>
      <c r="X85" s="52">
        <f t="shared" si="19"/>
        <v>33</v>
      </c>
      <c r="Y85" s="52">
        <f t="shared" si="20"/>
        <v>33</v>
      </c>
    </row>
    <row r="86" spans="1:25" s="12" customFormat="1" x14ac:dyDescent="0.2">
      <c r="A86" s="11">
        <v>26</v>
      </c>
      <c r="B86" s="28">
        <v>311</v>
      </c>
      <c r="C86" s="34" t="s">
        <v>6</v>
      </c>
      <c r="D86" s="48">
        <v>0</v>
      </c>
      <c r="E86" s="49">
        <f t="shared" si="0"/>
        <v>-5</v>
      </c>
      <c r="F86" s="49">
        <f t="shared" si="1"/>
        <v>-10</v>
      </c>
      <c r="G86" s="49">
        <f t="shared" si="2"/>
        <v>-8</v>
      </c>
      <c r="H86" s="49">
        <f t="shared" si="3"/>
        <v>-8</v>
      </c>
      <c r="I86" s="49">
        <f t="shared" si="4"/>
        <v>-8</v>
      </c>
      <c r="J86" s="49">
        <f t="shared" si="5"/>
        <v>-8</v>
      </c>
      <c r="K86" s="49">
        <f t="shared" si="6"/>
        <v>-7</v>
      </c>
      <c r="L86" s="49">
        <f t="shared" si="7"/>
        <v>-7</v>
      </c>
      <c r="M86" s="49">
        <f t="shared" si="8"/>
        <v>-7</v>
      </c>
      <c r="N86" s="49">
        <f t="shared" si="9"/>
        <v>-7</v>
      </c>
      <c r="O86" s="49">
        <f t="shared" si="10"/>
        <v>-6</v>
      </c>
      <c r="P86" s="49">
        <f t="shared" si="11"/>
        <v>-6</v>
      </c>
      <c r="Q86" s="49">
        <f t="shared" si="12"/>
        <v>-6</v>
      </c>
      <c r="R86" s="49">
        <f t="shared" si="13"/>
        <v>-6</v>
      </c>
      <c r="S86" s="49">
        <f t="shared" si="14"/>
        <v>-6</v>
      </c>
      <c r="T86" s="49">
        <f t="shared" si="15"/>
        <v>-6</v>
      </c>
      <c r="U86" s="49">
        <f t="shared" si="16"/>
        <v>-6</v>
      </c>
      <c r="V86" s="49">
        <f t="shared" si="17"/>
        <v>-4</v>
      </c>
      <c r="W86" s="49">
        <f t="shared" si="18"/>
        <v>-11</v>
      </c>
      <c r="X86" s="49">
        <f t="shared" si="19"/>
        <v>-10</v>
      </c>
      <c r="Y86" s="49">
        <f t="shared" si="20"/>
        <v>-10</v>
      </c>
    </row>
    <row r="87" spans="1:25" x14ac:dyDescent="0.2">
      <c r="A87" s="11">
        <v>27</v>
      </c>
      <c r="B87" s="28">
        <v>315</v>
      </c>
      <c r="C87" s="34" t="s">
        <v>19</v>
      </c>
      <c r="D87" s="48">
        <v>0</v>
      </c>
      <c r="E87" s="49">
        <f t="shared" si="0"/>
        <v>-28</v>
      </c>
      <c r="F87" s="49">
        <f t="shared" si="1"/>
        <v>-12</v>
      </c>
      <c r="G87" s="49">
        <f t="shared" si="2"/>
        <v>45</v>
      </c>
      <c r="H87" s="49">
        <f t="shared" si="3"/>
        <v>45</v>
      </c>
      <c r="I87" s="49">
        <f t="shared" si="4"/>
        <v>45</v>
      </c>
      <c r="J87" s="49">
        <f t="shared" si="5"/>
        <v>45</v>
      </c>
      <c r="K87" s="49">
        <f t="shared" si="6"/>
        <v>192</v>
      </c>
      <c r="L87" s="49">
        <f t="shared" si="7"/>
        <v>192</v>
      </c>
      <c r="M87" s="49">
        <f t="shared" si="8"/>
        <v>192</v>
      </c>
      <c r="N87" s="49">
        <f t="shared" si="9"/>
        <v>192</v>
      </c>
      <c r="O87" s="49">
        <f t="shared" si="10"/>
        <v>201</v>
      </c>
      <c r="P87" s="49">
        <f t="shared" si="11"/>
        <v>203</v>
      </c>
      <c r="Q87" s="49">
        <f t="shared" si="12"/>
        <v>203</v>
      </c>
      <c r="R87" s="49">
        <f t="shared" si="13"/>
        <v>213</v>
      </c>
      <c r="S87" s="49">
        <f t="shared" si="14"/>
        <v>214</v>
      </c>
      <c r="T87" s="49">
        <f t="shared" si="15"/>
        <v>213</v>
      </c>
      <c r="U87" s="49">
        <f t="shared" si="16"/>
        <v>220</v>
      </c>
      <c r="V87" s="49">
        <f t="shared" si="17"/>
        <v>222</v>
      </c>
      <c r="W87" s="49">
        <f t="shared" si="18"/>
        <v>223</v>
      </c>
      <c r="X87" s="49">
        <f t="shared" si="19"/>
        <v>228</v>
      </c>
      <c r="Y87" s="49">
        <f t="shared" si="20"/>
        <v>247</v>
      </c>
    </row>
    <row r="88" spans="1:25" customFormat="1" x14ac:dyDescent="0.2">
      <c r="A88" s="11">
        <v>28</v>
      </c>
      <c r="B88" s="28">
        <v>316</v>
      </c>
      <c r="C88" s="34" t="s">
        <v>45</v>
      </c>
      <c r="D88" s="48">
        <v>0</v>
      </c>
      <c r="E88" s="49">
        <f t="shared" si="0"/>
        <v>11</v>
      </c>
      <c r="F88" s="49">
        <f t="shared" si="1"/>
        <v>32</v>
      </c>
      <c r="G88" s="49">
        <f t="shared" si="2"/>
        <v>32</v>
      </c>
      <c r="H88" s="49">
        <f t="shared" si="3"/>
        <v>32</v>
      </c>
      <c r="I88" s="49">
        <f t="shared" si="4"/>
        <v>32</v>
      </c>
      <c r="J88" s="49">
        <f t="shared" si="5"/>
        <v>32</v>
      </c>
      <c r="K88" s="49">
        <f t="shared" si="6"/>
        <v>50</v>
      </c>
      <c r="L88" s="49">
        <f t="shared" si="7"/>
        <v>50</v>
      </c>
      <c r="M88" s="49">
        <f t="shared" si="8"/>
        <v>50</v>
      </c>
      <c r="N88" s="49">
        <f t="shared" si="9"/>
        <v>50</v>
      </c>
      <c r="O88" s="49">
        <f t="shared" si="10"/>
        <v>42</v>
      </c>
      <c r="P88" s="49">
        <f t="shared" si="11"/>
        <v>54</v>
      </c>
      <c r="Q88" s="49">
        <f t="shared" si="12"/>
        <v>54</v>
      </c>
      <c r="R88" s="49">
        <f t="shared" si="13"/>
        <v>105</v>
      </c>
      <c r="S88" s="49">
        <f t="shared" si="14"/>
        <v>106</v>
      </c>
      <c r="T88" s="49">
        <f t="shared" si="15"/>
        <v>101</v>
      </c>
      <c r="U88" s="49">
        <f t="shared" si="16"/>
        <v>104</v>
      </c>
      <c r="V88" s="49">
        <f t="shared" si="17"/>
        <v>111</v>
      </c>
      <c r="W88" s="49">
        <f t="shared" si="18"/>
        <v>106</v>
      </c>
      <c r="X88" s="49">
        <f t="shared" si="19"/>
        <v>108</v>
      </c>
      <c r="Y88" s="49">
        <f t="shared" si="20"/>
        <v>107</v>
      </c>
    </row>
    <row r="89" spans="1:25" s="25" customFormat="1" x14ac:dyDescent="0.2">
      <c r="A89" s="11">
        <v>29</v>
      </c>
      <c r="B89" s="28">
        <v>317</v>
      </c>
      <c r="C89" s="34" t="s">
        <v>20</v>
      </c>
      <c r="D89" s="48">
        <v>0</v>
      </c>
      <c r="E89" s="49">
        <f t="shared" si="0"/>
        <v>70</v>
      </c>
      <c r="F89" s="49">
        <f t="shared" si="1"/>
        <v>114</v>
      </c>
      <c r="G89" s="49">
        <f t="shared" si="2"/>
        <v>174</v>
      </c>
      <c r="H89" s="49">
        <f t="shared" si="3"/>
        <v>174</v>
      </c>
      <c r="I89" s="49">
        <f t="shared" si="4"/>
        <v>174</v>
      </c>
      <c r="J89" s="49">
        <f t="shared" si="5"/>
        <v>174</v>
      </c>
      <c r="K89" s="49">
        <f t="shared" si="6"/>
        <v>213</v>
      </c>
      <c r="L89" s="49">
        <f t="shared" si="7"/>
        <v>213</v>
      </c>
      <c r="M89" s="49">
        <f t="shared" si="8"/>
        <v>213</v>
      </c>
      <c r="N89" s="49">
        <f t="shared" si="9"/>
        <v>213</v>
      </c>
      <c r="O89" s="49">
        <f t="shared" si="10"/>
        <v>379</v>
      </c>
      <c r="P89" s="49">
        <f t="shared" si="11"/>
        <v>389</v>
      </c>
      <c r="Q89" s="49">
        <f t="shared" si="12"/>
        <v>435</v>
      </c>
      <c r="R89" s="49">
        <f t="shared" si="13"/>
        <v>500</v>
      </c>
      <c r="S89" s="49">
        <f t="shared" si="14"/>
        <v>499</v>
      </c>
      <c r="T89" s="49">
        <f t="shared" si="15"/>
        <v>487</v>
      </c>
      <c r="U89" s="49">
        <f t="shared" si="16"/>
        <v>488</v>
      </c>
      <c r="V89" s="49">
        <f t="shared" si="17"/>
        <v>484</v>
      </c>
      <c r="W89" s="49">
        <f t="shared" si="18"/>
        <v>463</v>
      </c>
      <c r="X89" s="49">
        <f t="shared" si="19"/>
        <v>493</v>
      </c>
      <c r="Y89" s="49">
        <f t="shared" si="20"/>
        <v>496</v>
      </c>
    </row>
    <row r="90" spans="1:25" customFormat="1" x14ac:dyDescent="0.2">
      <c r="A90" s="11">
        <v>30</v>
      </c>
      <c r="B90" s="28">
        <v>325</v>
      </c>
      <c r="C90" s="34" t="s">
        <v>5</v>
      </c>
      <c r="D90" s="48">
        <v>0</v>
      </c>
      <c r="E90" s="49">
        <f t="shared" si="0"/>
        <v>35</v>
      </c>
      <c r="F90" s="49">
        <f t="shared" si="1"/>
        <v>48</v>
      </c>
      <c r="G90" s="49">
        <f t="shared" si="2"/>
        <v>81</v>
      </c>
      <c r="H90" s="49">
        <f t="shared" si="3"/>
        <v>81</v>
      </c>
      <c r="I90" s="49">
        <f t="shared" si="4"/>
        <v>81</v>
      </c>
      <c r="J90" s="49">
        <f t="shared" si="5"/>
        <v>81</v>
      </c>
      <c r="K90" s="49">
        <f t="shared" si="6"/>
        <v>107</v>
      </c>
      <c r="L90" s="49">
        <f t="shared" si="7"/>
        <v>107</v>
      </c>
      <c r="M90" s="49">
        <f t="shared" si="8"/>
        <v>107</v>
      </c>
      <c r="N90" s="49">
        <f t="shared" si="9"/>
        <v>107</v>
      </c>
      <c r="O90" s="49">
        <f t="shared" si="10"/>
        <v>111</v>
      </c>
      <c r="P90" s="49">
        <f t="shared" si="11"/>
        <v>110</v>
      </c>
      <c r="Q90" s="49">
        <f t="shared" si="12"/>
        <v>111</v>
      </c>
      <c r="R90" s="49">
        <f t="shared" si="13"/>
        <v>112</v>
      </c>
      <c r="S90" s="49">
        <f t="shared" si="14"/>
        <v>112</v>
      </c>
      <c r="T90" s="49">
        <f t="shared" si="15"/>
        <v>111</v>
      </c>
      <c r="U90" s="49">
        <f t="shared" si="16"/>
        <v>119</v>
      </c>
      <c r="V90" s="49">
        <f t="shared" si="17"/>
        <v>119</v>
      </c>
      <c r="W90" s="49">
        <f t="shared" si="18"/>
        <v>116</v>
      </c>
      <c r="X90" s="49">
        <f t="shared" si="19"/>
        <v>116</v>
      </c>
      <c r="Y90" s="49">
        <f t="shared" si="20"/>
        <v>116</v>
      </c>
    </row>
    <row r="91" spans="1:25" x14ac:dyDescent="0.2">
      <c r="A91" s="11">
        <v>31</v>
      </c>
      <c r="B91" s="28">
        <v>326</v>
      </c>
      <c r="C91" s="34" t="s">
        <v>21</v>
      </c>
      <c r="D91" s="48">
        <v>0</v>
      </c>
      <c r="E91" s="49">
        <f t="shared" si="0"/>
        <v>12</v>
      </c>
      <c r="F91" s="49">
        <f t="shared" si="1"/>
        <v>33</v>
      </c>
      <c r="G91" s="49">
        <f t="shared" si="2"/>
        <v>80</v>
      </c>
      <c r="H91" s="49">
        <f t="shared" si="3"/>
        <v>80</v>
      </c>
      <c r="I91" s="49">
        <f t="shared" si="4"/>
        <v>80</v>
      </c>
      <c r="J91" s="49">
        <f t="shared" si="5"/>
        <v>80</v>
      </c>
      <c r="K91" s="49">
        <f t="shared" si="6"/>
        <v>94</v>
      </c>
      <c r="L91" s="49">
        <f t="shared" si="7"/>
        <v>94</v>
      </c>
      <c r="M91" s="49">
        <f t="shared" si="8"/>
        <v>94</v>
      </c>
      <c r="N91" s="49">
        <f t="shared" si="9"/>
        <v>94</v>
      </c>
      <c r="O91" s="49">
        <f t="shared" si="10"/>
        <v>103</v>
      </c>
      <c r="P91" s="49">
        <f t="shared" si="11"/>
        <v>107</v>
      </c>
      <c r="Q91" s="49">
        <f t="shared" si="12"/>
        <v>109</v>
      </c>
      <c r="R91" s="49">
        <f t="shared" si="13"/>
        <v>114</v>
      </c>
      <c r="S91" s="49">
        <f t="shared" si="14"/>
        <v>116</v>
      </c>
      <c r="T91" s="49">
        <f t="shared" si="15"/>
        <v>120</v>
      </c>
      <c r="U91" s="49">
        <f t="shared" si="16"/>
        <v>120</v>
      </c>
      <c r="V91" s="49">
        <f t="shared" si="17"/>
        <v>128</v>
      </c>
      <c r="W91" s="49">
        <f t="shared" si="18"/>
        <v>128</v>
      </c>
      <c r="X91" s="49">
        <f t="shared" si="19"/>
        <v>129</v>
      </c>
      <c r="Y91" s="49">
        <f t="shared" si="20"/>
        <v>131</v>
      </c>
    </row>
    <row r="92" spans="1:25" s="11" customFormat="1" x14ac:dyDescent="0.2">
      <c r="A92" s="11">
        <v>32</v>
      </c>
      <c r="B92" s="28">
        <v>327</v>
      </c>
      <c r="C92" s="34" t="s">
        <v>25</v>
      </c>
      <c r="D92" s="48">
        <v>0</v>
      </c>
      <c r="E92" s="49">
        <f t="shared" si="0"/>
        <v>29</v>
      </c>
      <c r="F92" s="49">
        <f t="shared" si="1"/>
        <v>30</v>
      </c>
      <c r="G92" s="49">
        <f t="shared" si="2"/>
        <v>46</v>
      </c>
      <c r="H92" s="49">
        <f t="shared" si="3"/>
        <v>46</v>
      </c>
      <c r="I92" s="49">
        <f t="shared" si="4"/>
        <v>46</v>
      </c>
      <c r="J92" s="49">
        <f t="shared" si="5"/>
        <v>46</v>
      </c>
      <c r="K92" s="49">
        <f t="shared" si="6"/>
        <v>60</v>
      </c>
      <c r="L92" s="49">
        <f t="shared" si="7"/>
        <v>60</v>
      </c>
      <c r="M92" s="49">
        <f t="shared" si="8"/>
        <v>60</v>
      </c>
      <c r="N92" s="49">
        <f t="shared" si="9"/>
        <v>60</v>
      </c>
      <c r="O92" s="49">
        <f t="shared" si="10"/>
        <v>56</v>
      </c>
      <c r="P92" s="49">
        <f t="shared" si="11"/>
        <v>56</v>
      </c>
      <c r="Q92" s="49">
        <f t="shared" si="12"/>
        <v>56</v>
      </c>
      <c r="R92" s="49">
        <f t="shared" si="13"/>
        <v>56</v>
      </c>
      <c r="S92" s="49">
        <f t="shared" si="14"/>
        <v>57</v>
      </c>
      <c r="T92" s="49">
        <f t="shared" si="15"/>
        <v>57</v>
      </c>
      <c r="U92" s="49">
        <f t="shared" si="16"/>
        <v>60</v>
      </c>
      <c r="V92" s="49">
        <f t="shared" si="17"/>
        <v>60</v>
      </c>
      <c r="W92" s="49">
        <f t="shared" si="18"/>
        <v>60</v>
      </c>
      <c r="X92" s="49">
        <f t="shared" si="19"/>
        <v>60</v>
      </c>
      <c r="Y92" s="49">
        <f t="shared" si="20"/>
        <v>61</v>
      </c>
    </row>
    <row r="93" spans="1:25" s="11" customFormat="1" x14ac:dyDescent="0.2">
      <c r="A93" s="11">
        <v>33</v>
      </c>
      <c r="B93" s="28">
        <v>335</v>
      </c>
      <c r="C93" s="34" t="s">
        <v>3</v>
      </c>
      <c r="D93" s="48">
        <v>0</v>
      </c>
      <c r="E93" s="49">
        <f t="shared" si="0"/>
        <v>78</v>
      </c>
      <c r="F93" s="49">
        <f t="shared" si="1"/>
        <v>99</v>
      </c>
      <c r="G93" s="49">
        <f t="shared" si="2"/>
        <v>139</v>
      </c>
      <c r="H93" s="49">
        <f t="shared" si="3"/>
        <v>139</v>
      </c>
      <c r="I93" s="49">
        <f t="shared" si="4"/>
        <v>139</v>
      </c>
      <c r="J93" s="49">
        <f t="shared" si="5"/>
        <v>139</v>
      </c>
      <c r="K93" s="49">
        <f t="shared" si="6"/>
        <v>176</v>
      </c>
      <c r="L93" s="49">
        <f t="shared" si="7"/>
        <v>176</v>
      </c>
      <c r="M93" s="49">
        <f t="shared" si="8"/>
        <v>176</v>
      </c>
      <c r="N93" s="49">
        <f t="shared" si="9"/>
        <v>176</v>
      </c>
      <c r="O93" s="49">
        <f t="shared" si="10"/>
        <v>211</v>
      </c>
      <c r="P93" s="49">
        <f t="shared" si="11"/>
        <v>213</v>
      </c>
      <c r="Q93" s="49">
        <f t="shared" si="12"/>
        <v>223</v>
      </c>
      <c r="R93" s="49">
        <f t="shared" si="13"/>
        <v>226</v>
      </c>
      <c r="S93" s="49">
        <f t="shared" si="14"/>
        <v>230</v>
      </c>
      <c r="T93" s="49">
        <f t="shared" si="15"/>
        <v>232</v>
      </c>
      <c r="U93" s="49">
        <f t="shared" si="16"/>
        <v>165</v>
      </c>
      <c r="V93" s="49">
        <f t="shared" si="17"/>
        <v>236</v>
      </c>
      <c r="W93" s="49">
        <f t="shared" si="18"/>
        <v>206</v>
      </c>
      <c r="X93" s="49">
        <f t="shared" si="19"/>
        <v>216</v>
      </c>
      <c r="Y93" s="49">
        <f t="shared" si="20"/>
        <v>219</v>
      </c>
    </row>
    <row r="94" spans="1:25" s="11" customFormat="1" x14ac:dyDescent="0.2">
      <c r="A94" s="11">
        <v>34</v>
      </c>
      <c r="B94" s="28">
        <v>336</v>
      </c>
      <c r="C94" s="34" t="s">
        <v>29</v>
      </c>
      <c r="D94" s="48">
        <v>0</v>
      </c>
      <c r="E94" s="49">
        <f t="shared" si="0"/>
        <v>-19</v>
      </c>
      <c r="F94" s="49">
        <f t="shared" si="1"/>
        <v>-5</v>
      </c>
      <c r="G94" s="49">
        <f t="shared" si="2"/>
        <v>-1</v>
      </c>
      <c r="H94" s="49">
        <f t="shared" si="3"/>
        <v>-1</v>
      </c>
      <c r="I94" s="49">
        <f t="shared" si="4"/>
        <v>-1</v>
      </c>
      <c r="J94" s="49">
        <f t="shared" si="5"/>
        <v>-1</v>
      </c>
      <c r="K94" s="49">
        <f t="shared" si="6"/>
        <v>7</v>
      </c>
      <c r="L94" s="49">
        <f t="shared" si="7"/>
        <v>7</v>
      </c>
      <c r="M94" s="49">
        <f t="shared" si="8"/>
        <v>7</v>
      </c>
      <c r="N94" s="49">
        <f t="shared" si="9"/>
        <v>7</v>
      </c>
      <c r="O94" s="49">
        <f t="shared" si="10"/>
        <v>12</v>
      </c>
      <c r="P94" s="49">
        <f t="shared" si="11"/>
        <v>13</v>
      </c>
      <c r="Q94" s="49">
        <f t="shared" si="12"/>
        <v>14</v>
      </c>
      <c r="R94" s="49">
        <f t="shared" si="13"/>
        <v>16</v>
      </c>
      <c r="S94" s="49">
        <f t="shared" si="14"/>
        <v>21</v>
      </c>
      <c r="T94" s="49">
        <f t="shared" si="15"/>
        <v>22</v>
      </c>
      <c r="U94" s="49">
        <f t="shared" si="16"/>
        <v>17</v>
      </c>
      <c r="V94" s="49">
        <f t="shared" si="17"/>
        <v>17</v>
      </c>
      <c r="W94" s="49">
        <f t="shared" si="18"/>
        <v>17</v>
      </c>
      <c r="X94" s="49">
        <f t="shared" si="19"/>
        <v>20</v>
      </c>
      <c r="Y94" s="49">
        <f t="shared" si="20"/>
        <v>21</v>
      </c>
    </row>
    <row r="95" spans="1:25" s="11" customFormat="1" x14ac:dyDescent="0.2">
      <c r="A95" s="11">
        <v>35</v>
      </c>
      <c r="B95" s="41">
        <v>337</v>
      </c>
      <c r="C95" s="42" t="s">
        <v>41</v>
      </c>
      <c r="D95" s="51">
        <v>0</v>
      </c>
      <c r="E95" s="52">
        <f t="shared" si="0"/>
        <v>24</v>
      </c>
      <c r="F95" s="52">
        <f t="shared" si="1"/>
        <v>31</v>
      </c>
      <c r="G95" s="52">
        <f t="shared" si="2"/>
        <v>34</v>
      </c>
      <c r="H95" s="52">
        <f t="shared" si="3"/>
        <v>34</v>
      </c>
      <c r="I95" s="52">
        <f t="shared" si="4"/>
        <v>34</v>
      </c>
      <c r="J95" s="52">
        <f t="shared" si="5"/>
        <v>34</v>
      </c>
      <c r="K95" s="52">
        <f t="shared" si="6"/>
        <v>44</v>
      </c>
      <c r="L95" s="52">
        <f t="shared" si="7"/>
        <v>44</v>
      </c>
      <c r="M95" s="52">
        <f t="shared" si="8"/>
        <v>44</v>
      </c>
      <c r="N95" s="52">
        <f t="shared" si="9"/>
        <v>44</v>
      </c>
      <c r="O95" s="52">
        <f t="shared" si="10"/>
        <v>56</v>
      </c>
      <c r="P95" s="52">
        <f t="shared" si="11"/>
        <v>39</v>
      </c>
      <c r="Q95" s="52">
        <f t="shared" si="12"/>
        <v>38</v>
      </c>
      <c r="R95" s="52">
        <f t="shared" si="13"/>
        <v>40</v>
      </c>
      <c r="S95" s="52">
        <f t="shared" si="14"/>
        <v>40</v>
      </c>
      <c r="T95" s="52">
        <f t="shared" si="15"/>
        <v>61</v>
      </c>
      <c r="U95" s="52">
        <f t="shared" si="16"/>
        <v>80</v>
      </c>
      <c r="V95" s="52">
        <f t="shared" si="17"/>
        <v>88</v>
      </c>
      <c r="W95" s="52">
        <f t="shared" si="18"/>
        <v>81</v>
      </c>
      <c r="X95" s="52">
        <f t="shared" si="19"/>
        <v>84</v>
      </c>
      <c r="Y95" s="52">
        <f t="shared" si="20"/>
        <v>84</v>
      </c>
    </row>
    <row r="96" spans="1:25" s="11" customFormat="1" x14ac:dyDescent="0.2">
      <c r="A96" s="11">
        <v>36</v>
      </c>
      <c r="B96" s="28">
        <v>415</v>
      </c>
      <c r="C96" s="34" t="s">
        <v>9</v>
      </c>
      <c r="D96" s="48">
        <v>0</v>
      </c>
      <c r="E96" s="49">
        <f t="shared" si="0"/>
        <v>9</v>
      </c>
      <c r="F96" s="49">
        <f t="shared" si="1"/>
        <v>19</v>
      </c>
      <c r="G96" s="49">
        <f t="shared" si="2"/>
        <v>23</v>
      </c>
      <c r="H96" s="49">
        <f t="shared" si="3"/>
        <v>23</v>
      </c>
      <c r="I96" s="49">
        <f t="shared" si="4"/>
        <v>23</v>
      </c>
      <c r="J96" s="49">
        <f t="shared" si="5"/>
        <v>23</v>
      </c>
      <c r="K96" s="49">
        <f t="shared" si="6"/>
        <v>24</v>
      </c>
      <c r="L96" s="49">
        <f t="shared" si="7"/>
        <v>24</v>
      </c>
      <c r="M96" s="49">
        <f t="shared" si="8"/>
        <v>24</v>
      </c>
      <c r="N96" s="49">
        <f t="shared" si="9"/>
        <v>24</v>
      </c>
      <c r="O96" s="49">
        <f t="shared" si="10"/>
        <v>27</v>
      </c>
      <c r="P96" s="49">
        <f t="shared" si="11"/>
        <v>31</v>
      </c>
      <c r="Q96" s="49">
        <f t="shared" si="12"/>
        <v>32</v>
      </c>
      <c r="R96" s="49">
        <f t="shared" si="13"/>
        <v>32</v>
      </c>
      <c r="S96" s="49">
        <f t="shared" si="14"/>
        <v>33</v>
      </c>
      <c r="T96" s="49">
        <f t="shared" si="15"/>
        <v>33</v>
      </c>
      <c r="U96" s="49">
        <f t="shared" si="16"/>
        <v>39</v>
      </c>
      <c r="V96" s="49">
        <f t="shared" si="17"/>
        <v>39</v>
      </c>
      <c r="W96" s="49">
        <f t="shared" si="18"/>
        <v>37</v>
      </c>
      <c r="X96" s="49">
        <f t="shared" si="19"/>
        <v>37</v>
      </c>
      <c r="Y96" s="49">
        <f t="shared" si="20"/>
        <v>38</v>
      </c>
    </row>
    <row r="97" spans="1:25" s="11" customFormat="1" x14ac:dyDescent="0.2">
      <c r="A97" s="11">
        <v>37</v>
      </c>
      <c r="B97" s="28">
        <v>416</v>
      </c>
      <c r="C97" s="34" t="s">
        <v>27</v>
      </c>
      <c r="D97" s="48">
        <v>0</v>
      </c>
      <c r="E97" s="49">
        <f t="shared" si="0"/>
        <v>41</v>
      </c>
      <c r="F97" s="49">
        <f t="shared" si="1"/>
        <v>96</v>
      </c>
      <c r="G97" s="49">
        <f t="shared" si="2"/>
        <v>103</v>
      </c>
      <c r="H97" s="49">
        <f t="shared" si="3"/>
        <v>103</v>
      </c>
      <c r="I97" s="49">
        <f t="shared" si="4"/>
        <v>103</v>
      </c>
      <c r="J97" s="49">
        <f t="shared" si="5"/>
        <v>103</v>
      </c>
      <c r="K97" s="49">
        <f t="shared" si="6"/>
        <v>119</v>
      </c>
      <c r="L97" s="49">
        <f t="shared" si="7"/>
        <v>119</v>
      </c>
      <c r="M97" s="49">
        <f t="shared" si="8"/>
        <v>119</v>
      </c>
      <c r="N97" s="49">
        <f t="shared" si="9"/>
        <v>119</v>
      </c>
      <c r="O97" s="49">
        <f t="shared" si="10"/>
        <v>120</v>
      </c>
      <c r="P97" s="49">
        <f t="shared" si="11"/>
        <v>120</v>
      </c>
      <c r="Q97" s="49">
        <f t="shared" si="12"/>
        <v>120</v>
      </c>
      <c r="R97" s="49">
        <f t="shared" si="13"/>
        <v>120</v>
      </c>
      <c r="S97" s="49">
        <f t="shared" si="14"/>
        <v>122</v>
      </c>
      <c r="T97" s="49">
        <f t="shared" si="15"/>
        <v>119</v>
      </c>
      <c r="U97" s="49">
        <f t="shared" si="16"/>
        <v>119</v>
      </c>
      <c r="V97" s="49">
        <f t="shared" si="17"/>
        <v>118</v>
      </c>
      <c r="W97" s="49">
        <f t="shared" si="18"/>
        <v>118</v>
      </c>
      <c r="X97" s="49">
        <f t="shared" si="19"/>
        <v>119</v>
      </c>
      <c r="Y97" s="49">
        <f t="shared" si="20"/>
        <v>119</v>
      </c>
    </row>
    <row r="98" spans="1:25" s="1" customFormat="1" x14ac:dyDescent="0.2">
      <c r="A98" s="11">
        <v>38</v>
      </c>
      <c r="B98" s="28">
        <v>417</v>
      </c>
      <c r="C98" s="34" t="s">
        <v>22</v>
      </c>
      <c r="D98" s="48">
        <v>0</v>
      </c>
      <c r="E98" s="49">
        <f t="shared" si="0"/>
        <v>18</v>
      </c>
      <c r="F98" s="49">
        <f t="shared" si="1"/>
        <v>22</v>
      </c>
      <c r="G98" s="49">
        <f t="shared" si="2"/>
        <v>33</v>
      </c>
      <c r="H98" s="49">
        <f t="shared" si="3"/>
        <v>33</v>
      </c>
      <c r="I98" s="49">
        <f t="shared" si="4"/>
        <v>33</v>
      </c>
      <c r="J98" s="49">
        <f t="shared" si="5"/>
        <v>33</v>
      </c>
      <c r="K98" s="49">
        <f t="shared" si="6"/>
        <v>32</v>
      </c>
      <c r="L98" s="49">
        <f t="shared" si="7"/>
        <v>32</v>
      </c>
      <c r="M98" s="49">
        <f t="shared" si="8"/>
        <v>32</v>
      </c>
      <c r="N98" s="49">
        <f t="shared" si="9"/>
        <v>32</v>
      </c>
      <c r="O98" s="49">
        <f t="shared" si="10"/>
        <v>46</v>
      </c>
      <c r="P98" s="49">
        <f t="shared" si="11"/>
        <v>46</v>
      </c>
      <c r="Q98" s="49">
        <f t="shared" si="12"/>
        <v>46</v>
      </c>
      <c r="R98" s="49">
        <f t="shared" si="13"/>
        <v>56</v>
      </c>
      <c r="S98" s="49">
        <f t="shared" si="14"/>
        <v>56</v>
      </c>
      <c r="T98" s="49">
        <f t="shared" si="15"/>
        <v>68</v>
      </c>
      <c r="U98" s="49">
        <f t="shared" si="16"/>
        <v>61</v>
      </c>
      <c r="V98" s="49">
        <f t="shared" si="17"/>
        <v>62</v>
      </c>
      <c r="W98" s="49">
        <f t="shared" si="18"/>
        <v>61</v>
      </c>
      <c r="X98" s="49">
        <f t="shared" si="19"/>
        <v>62</v>
      </c>
      <c r="Y98" s="49">
        <f t="shared" si="20"/>
        <v>62</v>
      </c>
    </row>
    <row r="99" spans="1:25" s="2" customFormat="1" x14ac:dyDescent="0.2">
      <c r="A99" s="11">
        <v>39</v>
      </c>
      <c r="B99" s="28">
        <v>421</v>
      </c>
      <c r="C99" s="34" t="s">
        <v>39</v>
      </c>
      <c r="D99" s="48">
        <v>0</v>
      </c>
      <c r="E99" s="49">
        <f t="shared" si="0"/>
        <v>23</v>
      </c>
      <c r="F99" s="49">
        <f t="shared" si="1"/>
        <v>35</v>
      </c>
      <c r="G99" s="49">
        <f t="shared" si="2"/>
        <v>33</v>
      </c>
      <c r="H99" s="49">
        <f t="shared" si="3"/>
        <v>33</v>
      </c>
      <c r="I99" s="49">
        <f t="shared" si="4"/>
        <v>33</v>
      </c>
      <c r="J99" s="49">
        <f t="shared" si="5"/>
        <v>33</v>
      </c>
      <c r="K99" s="49">
        <f t="shared" si="6"/>
        <v>33</v>
      </c>
      <c r="L99" s="49">
        <f t="shared" si="7"/>
        <v>33</v>
      </c>
      <c r="M99" s="49">
        <f t="shared" si="8"/>
        <v>33</v>
      </c>
      <c r="N99" s="49">
        <f t="shared" si="9"/>
        <v>33</v>
      </c>
      <c r="O99" s="49">
        <f t="shared" si="10"/>
        <v>33</v>
      </c>
      <c r="P99" s="49">
        <f t="shared" si="11"/>
        <v>33</v>
      </c>
      <c r="Q99" s="49">
        <f t="shared" si="12"/>
        <v>34</v>
      </c>
      <c r="R99" s="49">
        <f t="shared" si="13"/>
        <v>48</v>
      </c>
      <c r="S99" s="49">
        <f t="shared" si="14"/>
        <v>50</v>
      </c>
      <c r="T99" s="49">
        <f t="shared" si="15"/>
        <v>55</v>
      </c>
      <c r="U99" s="49">
        <f t="shared" si="16"/>
        <v>55</v>
      </c>
      <c r="V99" s="49">
        <f t="shared" si="17"/>
        <v>55</v>
      </c>
      <c r="W99" s="49">
        <f t="shared" si="18"/>
        <v>55</v>
      </c>
      <c r="X99" s="49">
        <f t="shared" si="19"/>
        <v>54</v>
      </c>
      <c r="Y99" s="49">
        <f t="shared" si="20"/>
        <v>54</v>
      </c>
    </row>
    <row r="100" spans="1:25" s="12" customFormat="1" x14ac:dyDescent="0.2">
      <c r="A100" s="11">
        <v>40</v>
      </c>
      <c r="B100" s="28">
        <v>425</v>
      </c>
      <c r="C100" s="34" t="s">
        <v>23</v>
      </c>
      <c r="D100" s="48">
        <v>0</v>
      </c>
      <c r="E100" s="49">
        <f t="shared" si="0"/>
        <v>146</v>
      </c>
      <c r="F100" s="49">
        <f t="shared" si="1"/>
        <v>185</v>
      </c>
      <c r="G100" s="49">
        <f t="shared" si="2"/>
        <v>198</v>
      </c>
      <c r="H100" s="49">
        <f t="shared" si="3"/>
        <v>198</v>
      </c>
      <c r="I100" s="49">
        <f t="shared" si="4"/>
        <v>198</v>
      </c>
      <c r="J100" s="49">
        <f t="shared" si="5"/>
        <v>198</v>
      </c>
      <c r="K100" s="49">
        <f t="shared" si="6"/>
        <v>234</v>
      </c>
      <c r="L100" s="49">
        <f t="shared" si="7"/>
        <v>234</v>
      </c>
      <c r="M100" s="49">
        <f t="shared" si="8"/>
        <v>234</v>
      </c>
      <c r="N100" s="49">
        <f t="shared" si="9"/>
        <v>234</v>
      </c>
      <c r="O100" s="49">
        <f t="shared" si="10"/>
        <v>288</v>
      </c>
      <c r="P100" s="49">
        <f t="shared" si="11"/>
        <v>297</v>
      </c>
      <c r="Q100" s="49">
        <f t="shared" si="12"/>
        <v>302</v>
      </c>
      <c r="R100" s="49">
        <f t="shared" si="13"/>
        <v>312</v>
      </c>
      <c r="S100" s="49">
        <f t="shared" si="14"/>
        <v>320</v>
      </c>
      <c r="T100" s="49">
        <f t="shared" si="15"/>
        <v>323</v>
      </c>
      <c r="U100" s="49">
        <f t="shared" si="16"/>
        <v>338</v>
      </c>
      <c r="V100" s="49">
        <f t="shared" si="17"/>
        <v>339</v>
      </c>
      <c r="W100" s="49">
        <f t="shared" si="18"/>
        <v>267</v>
      </c>
      <c r="X100" s="49">
        <f t="shared" si="19"/>
        <v>267</v>
      </c>
      <c r="Y100" s="49">
        <f t="shared" si="20"/>
        <v>276</v>
      </c>
    </row>
    <row r="101" spans="1:25" x14ac:dyDescent="0.2">
      <c r="A101" s="11">
        <v>41</v>
      </c>
      <c r="B101" s="28">
        <v>426</v>
      </c>
      <c r="C101" s="34" t="s">
        <v>43</v>
      </c>
      <c r="D101" s="48">
        <v>0</v>
      </c>
      <c r="E101" s="49">
        <f t="shared" si="0"/>
        <v>173</v>
      </c>
      <c r="F101" s="49">
        <f t="shared" si="1"/>
        <v>192</v>
      </c>
      <c r="G101" s="49">
        <f t="shared" si="2"/>
        <v>236</v>
      </c>
      <c r="H101" s="49">
        <f t="shared" si="3"/>
        <v>236</v>
      </c>
      <c r="I101" s="49">
        <f t="shared" si="4"/>
        <v>236</v>
      </c>
      <c r="J101" s="49">
        <f t="shared" si="5"/>
        <v>236</v>
      </c>
      <c r="K101" s="49">
        <f t="shared" si="6"/>
        <v>245</v>
      </c>
      <c r="L101" s="49">
        <f t="shared" si="7"/>
        <v>245</v>
      </c>
      <c r="M101" s="49">
        <f t="shared" si="8"/>
        <v>245</v>
      </c>
      <c r="N101" s="49">
        <f t="shared" si="9"/>
        <v>245</v>
      </c>
      <c r="O101" s="49">
        <f t="shared" si="10"/>
        <v>279</v>
      </c>
      <c r="P101" s="49">
        <f t="shared" si="11"/>
        <v>281</v>
      </c>
      <c r="Q101" s="49">
        <f t="shared" si="12"/>
        <v>284</v>
      </c>
      <c r="R101" s="49">
        <f t="shared" si="13"/>
        <v>287</v>
      </c>
      <c r="S101" s="49">
        <f t="shared" si="14"/>
        <v>288</v>
      </c>
      <c r="T101" s="49">
        <f t="shared" si="15"/>
        <v>309</v>
      </c>
      <c r="U101" s="49">
        <f t="shared" si="16"/>
        <v>317</v>
      </c>
      <c r="V101" s="49">
        <f t="shared" si="17"/>
        <v>320</v>
      </c>
      <c r="W101" s="49">
        <f t="shared" si="18"/>
        <v>297</v>
      </c>
      <c r="X101" s="49">
        <f t="shared" si="19"/>
        <v>298</v>
      </c>
      <c r="Y101" s="49">
        <f t="shared" si="20"/>
        <v>304</v>
      </c>
    </row>
    <row r="102" spans="1:25" customFormat="1" x14ac:dyDescent="0.2">
      <c r="A102" s="11">
        <v>42</v>
      </c>
      <c r="B102" s="28">
        <v>435</v>
      </c>
      <c r="C102" s="34" t="s">
        <v>24</v>
      </c>
      <c r="D102" s="48">
        <v>0</v>
      </c>
      <c r="E102" s="49">
        <f t="shared" si="0"/>
        <v>24</v>
      </c>
      <c r="F102" s="49">
        <f t="shared" si="1"/>
        <v>48</v>
      </c>
      <c r="G102" s="49">
        <f t="shared" si="2"/>
        <v>51</v>
      </c>
      <c r="H102" s="49">
        <f t="shared" si="3"/>
        <v>51</v>
      </c>
      <c r="I102" s="49">
        <f t="shared" si="4"/>
        <v>51</v>
      </c>
      <c r="J102" s="49">
        <f t="shared" si="5"/>
        <v>51</v>
      </c>
      <c r="K102" s="49">
        <f t="shared" si="6"/>
        <v>51</v>
      </c>
      <c r="L102" s="49">
        <f t="shared" si="7"/>
        <v>51</v>
      </c>
      <c r="M102" s="49">
        <f t="shared" si="8"/>
        <v>51</v>
      </c>
      <c r="N102" s="49">
        <f t="shared" si="9"/>
        <v>51</v>
      </c>
      <c r="O102" s="49">
        <f t="shared" si="10"/>
        <v>70</v>
      </c>
      <c r="P102" s="49">
        <f t="shared" si="11"/>
        <v>70</v>
      </c>
      <c r="Q102" s="49">
        <f t="shared" si="12"/>
        <v>72</v>
      </c>
      <c r="R102" s="49">
        <f t="shared" si="13"/>
        <v>70</v>
      </c>
      <c r="S102" s="49">
        <f t="shared" si="14"/>
        <v>73</v>
      </c>
      <c r="T102" s="49">
        <f t="shared" si="15"/>
        <v>74</v>
      </c>
      <c r="U102" s="49">
        <f t="shared" si="16"/>
        <v>76</v>
      </c>
      <c r="V102" s="49">
        <f t="shared" si="17"/>
        <v>76</v>
      </c>
      <c r="W102" s="49">
        <f t="shared" si="18"/>
        <v>68</v>
      </c>
      <c r="X102" s="49">
        <f t="shared" si="19"/>
        <v>68</v>
      </c>
      <c r="Y102" s="49">
        <f t="shared" si="20"/>
        <v>69</v>
      </c>
    </row>
    <row r="103" spans="1:25" s="25" customFormat="1" x14ac:dyDescent="0.2">
      <c r="A103" s="11">
        <v>43</v>
      </c>
      <c r="B103" s="28">
        <v>436</v>
      </c>
      <c r="C103" s="34" t="s">
        <v>4</v>
      </c>
      <c r="D103" s="48">
        <v>0</v>
      </c>
      <c r="E103" s="49">
        <f t="shared" si="0"/>
        <v>157</v>
      </c>
      <c r="F103" s="49">
        <f t="shared" si="1"/>
        <v>175</v>
      </c>
      <c r="G103" s="49">
        <f t="shared" si="2"/>
        <v>190</v>
      </c>
      <c r="H103" s="49">
        <f t="shared" si="3"/>
        <v>190</v>
      </c>
      <c r="I103" s="49">
        <f t="shared" si="4"/>
        <v>190</v>
      </c>
      <c r="J103" s="49">
        <f t="shared" si="5"/>
        <v>190</v>
      </c>
      <c r="K103" s="49">
        <f t="shared" si="6"/>
        <v>216</v>
      </c>
      <c r="L103" s="49">
        <f t="shared" si="7"/>
        <v>216</v>
      </c>
      <c r="M103" s="49">
        <f t="shared" si="8"/>
        <v>216</v>
      </c>
      <c r="N103" s="49">
        <f t="shared" si="9"/>
        <v>216</v>
      </c>
      <c r="O103" s="49">
        <f t="shared" si="10"/>
        <v>233</v>
      </c>
      <c r="P103" s="49">
        <f t="shared" si="11"/>
        <v>245</v>
      </c>
      <c r="Q103" s="49">
        <f t="shared" si="12"/>
        <v>251</v>
      </c>
      <c r="R103" s="49">
        <f t="shared" si="13"/>
        <v>252</v>
      </c>
      <c r="S103" s="49">
        <f t="shared" si="14"/>
        <v>258</v>
      </c>
      <c r="T103" s="49">
        <f t="shared" si="15"/>
        <v>262</v>
      </c>
      <c r="U103" s="49">
        <f t="shared" si="16"/>
        <v>279</v>
      </c>
      <c r="V103" s="49">
        <f t="shared" si="17"/>
        <v>279</v>
      </c>
      <c r="W103" s="49">
        <f t="shared" si="18"/>
        <v>253</v>
      </c>
      <c r="X103" s="49">
        <f t="shared" si="19"/>
        <v>255</v>
      </c>
      <c r="Y103" s="49">
        <f t="shared" si="20"/>
        <v>257</v>
      </c>
    </row>
    <row r="104" spans="1:25" customFormat="1" x14ac:dyDescent="0.2">
      <c r="A104" s="11">
        <v>44</v>
      </c>
      <c r="B104" s="41">
        <v>437</v>
      </c>
      <c r="C104" s="42" t="s">
        <v>26</v>
      </c>
      <c r="D104" s="51">
        <v>0</v>
      </c>
      <c r="E104" s="52">
        <f t="shared" si="0"/>
        <v>22</v>
      </c>
      <c r="F104" s="52">
        <f t="shared" si="1"/>
        <v>57</v>
      </c>
      <c r="G104" s="52">
        <f t="shared" si="2"/>
        <v>128</v>
      </c>
      <c r="H104" s="52">
        <f t="shared" si="3"/>
        <v>128</v>
      </c>
      <c r="I104" s="52">
        <f t="shared" si="4"/>
        <v>128</v>
      </c>
      <c r="J104" s="52">
        <f t="shared" si="5"/>
        <v>128</v>
      </c>
      <c r="K104" s="52">
        <f t="shared" si="6"/>
        <v>188</v>
      </c>
      <c r="L104" s="52">
        <f t="shared" si="7"/>
        <v>188</v>
      </c>
      <c r="M104" s="52">
        <f t="shared" si="8"/>
        <v>188</v>
      </c>
      <c r="N104" s="52">
        <f t="shared" si="9"/>
        <v>188</v>
      </c>
      <c r="O104" s="52">
        <f t="shared" si="10"/>
        <v>267</v>
      </c>
      <c r="P104" s="52">
        <f t="shared" si="11"/>
        <v>284</v>
      </c>
      <c r="Q104" s="52">
        <f t="shared" si="12"/>
        <v>296</v>
      </c>
      <c r="R104" s="52">
        <f t="shared" si="13"/>
        <v>297</v>
      </c>
      <c r="S104" s="52">
        <f t="shared" si="14"/>
        <v>300</v>
      </c>
      <c r="T104" s="52">
        <f t="shared" si="15"/>
        <v>299</v>
      </c>
      <c r="U104" s="52">
        <f t="shared" si="16"/>
        <v>301</v>
      </c>
      <c r="V104" s="52">
        <f t="shared" si="17"/>
        <v>303</v>
      </c>
      <c r="W104" s="52">
        <f t="shared" si="18"/>
        <v>281</v>
      </c>
      <c r="X104" s="52">
        <f t="shared" si="19"/>
        <v>282</v>
      </c>
      <c r="Y104" s="52">
        <f t="shared" si="20"/>
        <v>280</v>
      </c>
    </row>
    <row r="105" spans="1:25" x14ac:dyDescent="0.2">
      <c r="A105" s="11">
        <v>45</v>
      </c>
      <c r="B105" s="11"/>
      <c r="C105" s="11"/>
      <c r="D105" s="54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</row>
    <row r="106" spans="1:25" s="11" customFormat="1" x14ac:dyDescent="0.2">
      <c r="A106" s="11">
        <v>46</v>
      </c>
      <c r="B106" s="28" t="s">
        <v>1</v>
      </c>
      <c r="C106" s="34" t="s">
        <v>32</v>
      </c>
      <c r="D106" s="48">
        <v>0</v>
      </c>
      <c r="E106" s="49">
        <f t="shared" si="0"/>
        <v>1573</v>
      </c>
      <c r="F106" s="49">
        <f t="shared" si="1"/>
        <v>2444</v>
      </c>
      <c r="G106" s="49">
        <f t="shared" si="2"/>
        <v>3252</v>
      </c>
      <c r="H106" s="49">
        <f t="shared" si="3"/>
        <v>3252</v>
      </c>
      <c r="I106" s="49">
        <f t="shared" si="4"/>
        <v>3252</v>
      </c>
      <c r="J106" s="49">
        <f t="shared" si="5"/>
        <v>3252</v>
      </c>
      <c r="K106" s="49">
        <f t="shared" si="6"/>
        <v>4522</v>
      </c>
      <c r="L106" s="49">
        <f t="shared" si="7"/>
        <v>4522</v>
      </c>
      <c r="M106" s="49">
        <f t="shared" si="8"/>
        <v>4522</v>
      </c>
      <c r="N106" s="49">
        <f t="shared" si="9"/>
        <v>4522</v>
      </c>
      <c r="O106" s="49">
        <f t="shared" si="10"/>
        <v>5647</v>
      </c>
      <c r="P106" s="49">
        <f t="shared" si="11"/>
        <v>5829</v>
      </c>
      <c r="Q106" s="49">
        <f t="shared" si="12"/>
        <v>6038</v>
      </c>
      <c r="R106" s="49">
        <f t="shared" si="13"/>
        <v>6311</v>
      </c>
      <c r="S106" s="49">
        <f t="shared" si="14"/>
        <v>6445</v>
      </c>
      <c r="T106" s="49">
        <f t="shared" si="15"/>
        <v>6450</v>
      </c>
      <c r="U106" s="49">
        <f t="shared" si="16"/>
        <v>6555</v>
      </c>
      <c r="V106" s="49">
        <f t="shared" si="17"/>
        <v>6663</v>
      </c>
      <c r="W106" s="49">
        <f t="shared" si="18"/>
        <v>6364</v>
      </c>
      <c r="X106" s="49">
        <f t="shared" si="19"/>
        <v>6490</v>
      </c>
      <c r="Y106" s="49">
        <f t="shared" si="20"/>
        <v>6536</v>
      </c>
    </row>
    <row r="107" spans="1:25" s="11" customFormat="1" x14ac:dyDescent="0.2"/>
    <row r="108" spans="1:25" s="11" customFormat="1" x14ac:dyDescent="0.2">
      <c r="D108" s="11" t="s">
        <v>56</v>
      </c>
      <c r="E108" s="11">
        <f>MIN(E61:E104)</f>
        <v>-122</v>
      </c>
      <c r="F108" s="11">
        <f t="shared" ref="F108:R108" si="21">MIN(F61:F104)</f>
        <v>-122</v>
      </c>
      <c r="G108" s="11">
        <f t="shared" si="21"/>
        <v>-122</v>
      </c>
      <c r="H108" s="11">
        <f t="shared" si="21"/>
        <v>-122</v>
      </c>
      <c r="I108" s="11">
        <f t="shared" si="21"/>
        <v>-122</v>
      </c>
      <c r="J108" s="11">
        <f t="shared" si="21"/>
        <v>-122</v>
      </c>
      <c r="K108" s="11">
        <f t="shared" si="21"/>
        <v>-122</v>
      </c>
      <c r="L108" s="11">
        <f t="shared" si="21"/>
        <v>-122</v>
      </c>
      <c r="M108" s="11">
        <f t="shared" si="21"/>
        <v>-122</v>
      </c>
      <c r="N108" s="11">
        <f t="shared" si="21"/>
        <v>-122</v>
      </c>
      <c r="O108" s="11">
        <f t="shared" si="21"/>
        <v>-87</v>
      </c>
      <c r="P108" s="11">
        <f t="shared" si="21"/>
        <v>-88</v>
      </c>
      <c r="Q108" s="11">
        <f t="shared" si="21"/>
        <v>-88</v>
      </c>
      <c r="R108" s="11">
        <f t="shared" si="21"/>
        <v>-88</v>
      </c>
      <c r="S108" s="11">
        <f t="shared" ref="S108:X108" si="22">MIN(S61:S104)</f>
        <v>-88</v>
      </c>
      <c r="T108" s="11">
        <f t="shared" si="22"/>
        <v>-88</v>
      </c>
      <c r="U108" s="11">
        <f t="shared" si="22"/>
        <v>-87</v>
      </c>
      <c r="V108" s="11">
        <f t="shared" si="22"/>
        <v>-84</v>
      </c>
      <c r="W108" s="11">
        <f t="shared" si="22"/>
        <v>-84</v>
      </c>
      <c r="X108" s="11">
        <f t="shared" si="22"/>
        <v>-84</v>
      </c>
      <c r="Y108" s="11">
        <f t="shared" ref="Y108" si="23">MIN(Y61:Y104)</f>
        <v>-84</v>
      </c>
    </row>
    <row r="109" spans="1:25" s="11" customFormat="1" x14ac:dyDescent="0.2">
      <c r="D109" s="11" t="s">
        <v>57</v>
      </c>
      <c r="E109" s="11">
        <f>MAX(E61:E104)</f>
        <v>190</v>
      </c>
      <c r="F109" s="11">
        <f t="shared" ref="F109:R109" si="24">MAX(F61:F104)</f>
        <v>283</v>
      </c>
      <c r="G109" s="11">
        <f t="shared" si="24"/>
        <v>343</v>
      </c>
      <c r="H109" s="11">
        <f t="shared" si="24"/>
        <v>343</v>
      </c>
      <c r="I109" s="11">
        <f t="shared" si="24"/>
        <v>343</v>
      </c>
      <c r="J109" s="11">
        <f t="shared" si="24"/>
        <v>343</v>
      </c>
      <c r="K109" s="11">
        <f t="shared" si="24"/>
        <v>707</v>
      </c>
      <c r="L109" s="11">
        <f t="shared" si="24"/>
        <v>707</v>
      </c>
      <c r="M109" s="11">
        <f t="shared" si="24"/>
        <v>707</v>
      </c>
      <c r="N109" s="11">
        <f t="shared" si="24"/>
        <v>707</v>
      </c>
      <c r="O109" s="11">
        <f t="shared" si="24"/>
        <v>828</v>
      </c>
      <c r="P109" s="11">
        <f t="shared" si="24"/>
        <v>838</v>
      </c>
      <c r="Q109" s="11">
        <f t="shared" si="24"/>
        <v>839</v>
      </c>
      <c r="R109" s="11">
        <f t="shared" si="24"/>
        <v>844</v>
      </c>
      <c r="S109" s="11">
        <f t="shared" ref="S109:X109" si="25">MAX(S61:S104)</f>
        <v>851</v>
      </c>
      <c r="T109" s="11">
        <f t="shared" si="25"/>
        <v>830</v>
      </c>
      <c r="U109" s="11">
        <f t="shared" si="25"/>
        <v>833</v>
      </c>
      <c r="V109" s="11">
        <f t="shared" si="25"/>
        <v>832</v>
      </c>
      <c r="W109" s="11">
        <f t="shared" si="25"/>
        <v>819</v>
      </c>
      <c r="X109" s="11">
        <f t="shared" si="25"/>
        <v>823</v>
      </c>
      <c r="Y109" s="11">
        <f t="shared" ref="Y109" si="26">MAX(Y61:Y104)</f>
        <v>823</v>
      </c>
    </row>
    <row r="110" spans="1:25" s="11" customFormat="1" x14ac:dyDescent="0.2"/>
    <row r="111" spans="1:25" s="11" customFormat="1" x14ac:dyDescent="0.2"/>
    <row r="112" spans="1:25" s="1" customFormat="1" x14ac:dyDescent="0.2"/>
    <row r="113" spans="1:25" s="2" customFormat="1" ht="15.75" customHeight="1" x14ac:dyDescent="0.2">
      <c r="A113" s="25"/>
      <c r="B113" s="25"/>
      <c r="C113" s="96" t="s">
        <v>58</v>
      </c>
      <c r="D113" s="96"/>
      <c r="E113" s="96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25" s="12" customForma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25" x14ac:dyDescent="0.2">
      <c r="A115" s="11"/>
      <c r="B115" s="42" t="s">
        <v>52</v>
      </c>
      <c r="C115" s="42" t="s">
        <v>51</v>
      </c>
      <c r="D115" s="64">
        <v>1988</v>
      </c>
      <c r="E115" s="65">
        <v>1992</v>
      </c>
      <c r="F115" s="65">
        <v>1996</v>
      </c>
      <c r="G115" s="65">
        <v>2000</v>
      </c>
      <c r="H115" s="65">
        <v>2001</v>
      </c>
      <c r="I115" s="65">
        <v>2002</v>
      </c>
      <c r="J115" s="65">
        <v>2003</v>
      </c>
      <c r="K115" s="65">
        <v>2004</v>
      </c>
      <c r="L115" s="65">
        <v>2005</v>
      </c>
      <c r="M115" s="65">
        <v>2006</v>
      </c>
      <c r="N115" s="65">
        <v>2007</v>
      </c>
      <c r="O115" s="66">
        <v>2008</v>
      </c>
      <c r="P115" s="66">
        <v>2009</v>
      </c>
      <c r="Q115" s="66">
        <v>2010</v>
      </c>
      <c r="R115" s="66">
        <v>2011</v>
      </c>
      <c r="S115" s="66">
        <v>2012</v>
      </c>
      <c r="T115" s="66">
        <v>2013</v>
      </c>
      <c r="U115" s="66">
        <v>2014</v>
      </c>
      <c r="V115" s="66">
        <v>2015</v>
      </c>
      <c r="W115" s="66">
        <f>W6</f>
        <v>2016</v>
      </c>
      <c r="X115" s="66">
        <f>X6</f>
        <v>2017</v>
      </c>
      <c r="Y115" s="66">
        <f>Y6</f>
        <v>2018</v>
      </c>
    </row>
    <row r="116" spans="1:25" customFormat="1" x14ac:dyDescent="0.2">
      <c r="A116" s="11">
        <v>1</v>
      </c>
      <c r="B116" s="21">
        <v>111</v>
      </c>
      <c r="C116" s="23" t="s">
        <v>2</v>
      </c>
      <c r="D116" s="48">
        <v>0</v>
      </c>
      <c r="E116" s="74">
        <f>E7/$D$7%-100</f>
        <v>1.9</v>
      </c>
      <c r="F116" s="74">
        <f t="shared" ref="F116:R116" si="27">F7/$D$7%-100</f>
        <v>2.2999999999999998</v>
      </c>
      <c r="G116" s="74">
        <f t="shared" si="27"/>
        <v>2.2999999999999998</v>
      </c>
      <c r="H116" s="74">
        <f t="shared" si="27"/>
        <v>2.2999999999999998</v>
      </c>
      <c r="I116" s="74">
        <f t="shared" si="27"/>
        <v>2.2999999999999998</v>
      </c>
      <c r="J116" s="74">
        <f t="shared" si="27"/>
        <v>2.2999999999999998</v>
      </c>
      <c r="K116" s="74">
        <f t="shared" si="27"/>
        <v>1.5</v>
      </c>
      <c r="L116" s="74">
        <f t="shared" si="27"/>
        <v>1.5</v>
      </c>
      <c r="M116" s="74">
        <f t="shared" si="27"/>
        <v>1.5</v>
      </c>
      <c r="N116" s="74">
        <f t="shared" si="27"/>
        <v>1.5</v>
      </c>
      <c r="O116" s="74">
        <f t="shared" si="27"/>
        <v>2.2999999999999998</v>
      </c>
      <c r="P116" s="74">
        <f t="shared" si="27"/>
        <v>2.2999999999999998</v>
      </c>
      <c r="Q116" s="74">
        <f t="shared" si="27"/>
        <v>2.2999999999999998</v>
      </c>
      <c r="R116" s="74">
        <f t="shared" si="27"/>
        <v>3</v>
      </c>
      <c r="S116" s="74">
        <f>S7/$D$7%-100</f>
        <v>3</v>
      </c>
      <c r="T116" s="74">
        <f>T7/$D$7%-100</f>
        <v>3</v>
      </c>
      <c r="U116" s="74">
        <f>U7/D7%-100</f>
        <v>3.4</v>
      </c>
      <c r="V116" s="74">
        <f>V7/D7%-100</f>
        <v>3</v>
      </c>
      <c r="W116" s="74">
        <f>W7/D7%-100</f>
        <v>3.4</v>
      </c>
      <c r="X116" s="74">
        <f>X7/D7%-100</f>
        <v>3.4</v>
      </c>
      <c r="Y116" s="74">
        <f>Y7/D7%-100</f>
        <v>3</v>
      </c>
    </row>
    <row r="117" spans="1:25" s="25" customFormat="1" x14ac:dyDescent="0.2">
      <c r="A117" s="11">
        <v>2</v>
      </c>
      <c r="B117" s="21">
        <v>115</v>
      </c>
      <c r="C117" s="22" t="s">
        <v>8</v>
      </c>
      <c r="D117" s="48">
        <v>0</v>
      </c>
      <c r="E117" s="74">
        <f>E8/$D$8%-100</f>
        <v>4.9000000000000004</v>
      </c>
      <c r="F117" s="74">
        <f t="shared" ref="F117:R117" si="28">F8/$D$8%-100</f>
        <v>4.9000000000000004</v>
      </c>
      <c r="G117" s="74">
        <f t="shared" si="28"/>
        <v>7.1</v>
      </c>
      <c r="H117" s="74">
        <f t="shared" si="28"/>
        <v>7.1</v>
      </c>
      <c r="I117" s="74">
        <f t="shared" si="28"/>
        <v>7.1</v>
      </c>
      <c r="J117" s="74">
        <f t="shared" si="28"/>
        <v>7.1</v>
      </c>
      <c r="K117" s="74">
        <f t="shared" si="28"/>
        <v>8.5</v>
      </c>
      <c r="L117" s="74">
        <f t="shared" si="28"/>
        <v>8.5</v>
      </c>
      <c r="M117" s="74">
        <f t="shared" si="28"/>
        <v>8.5</v>
      </c>
      <c r="N117" s="74">
        <f t="shared" si="28"/>
        <v>8.5</v>
      </c>
      <c r="O117" s="74">
        <f t="shared" si="28"/>
        <v>10.7</v>
      </c>
      <c r="P117" s="74">
        <f t="shared" si="28"/>
        <v>11.2</v>
      </c>
      <c r="Q117" s="74">
        <f t="shared" si="28"/>
        <v>11.6</v>
      </c>
      <c r="R117" s="74">
        <f t="shared" si="28"/>
        <v>12.1</v>
      </c>
      <c r="S117" s="74">
        <f>S8/$D$8%-100</f>
        <v>13.4</v>
      </c>
      <c r="T117" s="74">
        <f>T8/$D$8%-100</f>
        <v>13.8</v>
      </c>
      <c r="U117" s="74">
        <f t="shared" ref="U117:U161" si="29">U8/D8%-100</f>
        <v>14.7</v>
      </c>
      <c r="V117" s="74">
        <f t="shared" ref="V117:V161" si="30">V8/D8%-100</f>
        <v>14.3</v>
      </c>
      <c r="W117" s="74">
        <f t="shared" ref="W117:W161" si="31">W8/D8%-100</f>
        <v>14.3</v>
      </c>
      <c r="X117" s="74">
        <f t="shared" ref="X117:X161" si="32">X8/D8%-100</f>
        <v>14.7</v>
      </c>
      <c r="Y117" s="74">
        <f t="shared" ref="Y117:Y161" si="33">Y8/D8%-100</f>
        <v>14.7</v>
      </c>
    </row>
    <row r="118" spans="1:25" customFormat="1" x14ac:dyDescent="0.2">
      <c r="A118" s="11">
        <v>3</v>
      </c>
      <c r="B118" s="28">
        <v>116</v>
      </c>
      <c r="C118" s="34" t="s">
        <v>28</v>
      </c>
      <c r="D118" s="48">
        <v>0</v>
      </c>
      <c r="E118" s="74">
        <f>E9/$D$9%-100</f>
        <v>-0.8</v>
      </c>
      <c r="F118" s="74">
        <f t="shared" ref="F118:R118" si="34">F9/$D$9%-100</f>
        <v>-0.2</v>
      </c>
      <c r="G118" s="74">
        <f t="shared" si="34"/>
        <v>-5.2</v>
      </c>
      <c r="H118" s="74">
        <f t="shared" si="34"/>
        <v>-5.2</v>
      </c>
      <c r="I118" s="74">
        <f t="shared" si="34"/>
        <v>-5.2</v>
      </c>
      <c r="J118" s="74">
        <f t="shared" si="34"/>
        <v>-5.2</v>
      </c>
      <c r="K118" s="74">
        <f t="shared" si="34"/>
        <v>-4.9000000000000004</v>
      </c>
      <c r="L118" s="74">
        <f t="shared" si="34"/>
        <v>-4.9000000000000004</v>
      </c>
      <c r="M118" s="74">
        <f t="shared" si="34"/>
        <v>-4.9000000000000004</v>
      </c>
      <c r="N118" s="74">
        <f t="shared" si="34"/>
        <v>-4.9000000000000004</v>
      </c>
      <c r="O118" s="74">
        <f t="shared" si="34"/>
        <v>-5.0999999999999996</v>
      </c>
      <c r="P118" s="74">
        <f t="shared" si="34"/>
        <v>-5.0999999999999996</v>
      </c>
      <c r="Q118" s="74">
        <f t="shared" si="34"/>
        <v>-5.2</v>
      </c>
      <c r="R118" s="74">
        <f t="shared" si="34"/>
        <v>-5.5</v>
      </c>
      <c r="S118" s="74">
        <f>S9/$D$9%-100</f>
        <v>-5.5</v>
      </c>
      <c r="T118" s="74">
        <f>T9/$D$9%-100</f>
        <v>-5.5</v>
      </c>
      <c r="U118" s="74">
        <f t="shared" si="29"/>
        <v>-5.9</v>
      </c>
      <c r="V118" s="74">
        <f t="shared" si="30"/>
        <v>-5.5</v>
      </c>
      <c r="W118" s="74">
        <f t="shared" si="31"/>
        <v>-5.5</v>
      </c>
      <c r="X118" s="74">
        <f t="shared" si="32"/>
        <v>-5.7</v>
      </c>
      <c r="Y118" s="74">
        <f t="shared" si="33"/>
        <v>-5.7</v>
      </c>
    </row>
    <row r="119" spans="1:25" x14ac:dyDescent="0.2">
      <c r="A119" s="11">
        <v>4</v>
      </c>
      <c r="B119" s="21">
        <v>117</v>
      </c>
      <c r="C119" s="22" t="s">
        <v>30</v>
      </c>
      <c r="D119" s="48">
        <v>0</v>
      </c>
      <c r="E119" s="74">
        <f>E10/$D$10%-100</f>
        <v>3.6</v>
      </c>
      <c r="F119" s="74">
        <f t="shared" ref="F119:R119" si="35">F10/$D$10%-100</f>
        <v>10.1</v>
      </c>
      <c r="G119" s="74">
        <f t="shared" si="35"/>
        <v>15</v>
      </c>
      <c r="H119" s="74">
        <f t="shared" si="35"/>
        <v>15</v>
      </c>
      <c r="I119" s="74">
        <f t="shared" si="35"/>
        <v>15</v>
      </c>
      <c r="J119" s="74">
        <f t="shared" si="35"/>
        <v>15</v>
      </c>
      <c r="K119" s="74">
        <f t="shared" si="35"/>
        <v>16.2</v>
      </c>
      <c r="L119" s="74">
        <f t="shared" si="35"/>
        <v>16.2</v>
      </c>
      <c r="M119" s="74">
        <f t="shared" si="35"/>
        <v>16.2</v>
      </c>
      <c r="N119" s="74">
        <f t="shared" si="35"/>
        <v>16.2</v>
      </c>
      <c r="O119" s="74">
        <f t="shared" si="35"/>
        <v>15.8</v>
      </c>
      <c r="P119" s="74">
        <f t="shared" si="35"/>
        <v>16.2</v>
      </c>
      <c r="Q119" s="74">
        <f t="shared" si="35"/>
        <v>25.1</v>
      </c>
      <c r="R119" s="74">
        <f t="shared" si="35"/>
        <v>25.1</v>
      </c>
      <c r="S119" s="74">
        <f>S10/$D$10%-100</f>
        <v>25.5</v>
      </c>
      <c r="T119" s="74">
        <f>T10/$D$10%-100</f>
        <v>25.5</v>
      </c>
      <c r="U119" s="74">
        <f t="shared" si="29"/>
        <v>23.1</v>
      </c>
      <c r="V119" s="74">
        <f t="shared" si="30"/>
        <v>20.6</v>
      </c>
      <c r="W119" s="74">
        <f t="shared" si="31"/>
        <v>19.399999999999999</v>
      </c>
      <c r="X119" s="74">
        <f t="shared" si="32"/>
        <v>19.8</v>
      </c>
      <c r="Y119" s="74">
        <f t="shared" si="33"/>
        <v>20.2</v>
      </c>
    </row>
    <row r="120" spans="1:25" s="11" customFormat="1" x14ac:dyDescent="0.2">
      <c r="A120" s="11">
        <v>5</v>
      </c>
      <c r="B120" s="21">
        <v>118</v>
      </c>
      <c r="C120" s="22" t="s">
        <v>49</v>
      </c>
      <c r="D120" s="48">
        <v>0</v>
      </c>
      <c r="E120" s="74">
        <f>E11/$D$11%-100</f>
        <v>0.7</v>
      </c>
      <c r="F120" s="74">
        <f t="shared" ref="F120:R120" si="36">F11/$D$11%-100</f>
        <v>-0.7</v>
      </c>
      <c r="G120" s="74">
        <f t="shared" si="36"/>
        <v>-0.1</v>
      </c>
      <c r="H120" s="74">
        <f t="shared" si="36"/>
        <v>-0.1</v>
      </c>
      <c r="I120" s="74">
        <f t="shared" si="36"/>
        <v>-0.1</v>
      </c>
      <c r="J120" s="74">
        <f t="shared" si="36"/>
        <v>-0.1</v>
      </c>
      <c r="K120" s="74">
        <f t="shared" si="36"/>
        <v>0.6</v>
      </c>
      <c r="L120" s="74">
        <f t="shared" si="36"/>
        <v>0.6</v>
      </c>
      <c r="M120" s="74">
        <f t="shared" si="36"/>
        <v>0.6</v>
      </c>
      <c r="N120" s="74">
        <f t="shared" si="36"/>
        <v>0.6</v>
      </c>
      <c r="O120" s="74">
        <f t="shared" si="36"/>
        <v>2.2000000000000002</v>
      </c>
      <c r="P120" s="74">
        <f t="shared" si="36"/>
        <v>2.4</v>
      </c>
      <c r="Q120" s="74">
        <f t="shared" si="36"/>
        <v>2.5</v>
      </c>
      <c r="R120" s="74">
        <f t="shared" si="36"/>
        <v>2.7</v>
      </c>
      <c r="S120" s="74">
        <f>S11/$D$11%-100</f>
        <v>2.8</v>
      </c>
      <c r="T120" s="74">
        <f>T11/$D$11%-100</f>
        <v>2.8</v>
      </c>
      <c r="U120" s="74">
        <f t="shared" si="29"/>
        <v>3.3</v>
      </c>
      <c r="V120" s="74">
        <f t="shared" si="30"/>
        <v>3.4</v>
      </c>
      <c r="W120" s="74">
        <f t="shared" si="31"/>
        <v>3.3</v>
      </c>
      <c r="X120" s="74">
        <f t="shared" si="32"/>
        <v>5</v>
      </c>
      <c r="Y120" s="74">
        <f t="shared" si="33"/>
        <v>5.0999999999999996</v>
      </c>
    </row>
    <row r="121" spans="1:25" s="11" customFormat="1" x14ac:dyDescent="0.2">
      <c r="A121" s="11">
        <v>6</v>
      </c>
      <c r="B121" s="21">
        <v>119</v>
      </c>
      <c r="C121" s="22" t="s">
        <v>10</v>
      </c>
      <c r="D121" s="48">
        <v>0</v>
      </c>
      <c r="E121" s="74">
        <f>E12/$D$12%-100</f>
        <v>2.1</v>
      </c>
      <c r="F121" s="74">
        <f t="shared" ref="F121:R121" si="37">F12/$D$12%-100</f>
        <v>4.9000000000000004</v>
      </c>
      <c r="G121" s="74">
        <f t="shared" si="37"/>
        <v>5.0999999999999996</v>
      </c>
      <c r="H121" s="74">
        <f t="shared" si="37"/>
        <v>5.0999999999999996</v>
      </c>
      <c r="I121" s="74">
        <f t="shared" si="37"/>
        <v>5.0999999999999996</v>
      </c>
      <c r="J121" s="74">
        <f t="shared" si="37"/>
        <v>5.0999999999999996</v>
      </c>
      <c r="K121" s="74">
        <f t="shared" si="37"/>
        <v>5.5</v>
      </c>
      <c r="L121" s="74">
        <f t="shared" si="37"/>
        <v>5.5</v>
      </c>
      <c r="M121" s="74">
        <f t="shared" si="37"/>
        <v>5.5</v>
      </c>
      <c r="N121" s="74">
        <f t="shared" si="37"/>
        <v>5.5</v>
      </c>
      <c r="O121" s="74">
        <f t="shared" si="37"/>
        <v>10.1</v>
      </c>
      <c r="P121" s="74">
        <f t="shared" si="37"/>
        <v>10.4</v>
      </c>
      <c r="Q121" s="74">
        <f t="shared" si="37"/>
        <v>10.6</v>
      </c>
      <c r="R121" s="74">
        <f t="shared" si="37"/>
        <v>10.8</v>
      </c>
      <c r="S121" s="74">
        <f>S12/$D$12%-100</f>
        <v>10.8</v>
      </c>
      <c r="T121" s="74">
        <f>T12/$D$12%-100</f>
        <v>10.8</v>
      </c>
      <c r="U121" s="74">
        <f t="shared" si="29"/>
        <v>14.6</v>
      </c>
      <c r="V121" s="74">
        <f t="shared" si="30"/>
        <v>15</v>
      </c>
      <c r="W121" s="74">
        <f t="shared" si="31"/>
        <v>14</v>
      </c>
      <c r="X121" s="74">
        <f t="shared" si="32"/>
        <v>13.7</v>
      </c>
      <c r="Y121" s="74">
        <f t="shared" si="33"/>
        <v>13.7</v>
      </c>
    </row>
    <row r="122" spans="1:25" s="11" customFormat="1" x14ac:dyDescent="0.2">
      <c r="A122" s="11">
        <v>7</v>
      </c>
      <c r="B122" s="21">
        <v>121</v>
      </c>
      <c r="C122" s="22" t="s">
        <v>33</v>
      </c>
      <c r="D122" s="48">
        <v>0</v>
      </c>
      <c r="E122" s="74">
        <f>E13/$D$13%-100</f>
        <v>2.2999999999999998</v>
      </c>
      <c r="F122" s="74">
        <f t="shared" ref="F122:R122" si="38">F13/$D$13%-100</f>
        <v>1.9</v>
      </c>
      <c r="G122" s="74">
        <f t="shared" si="38"/>
        <v>1.9</v>
      </c>
      <c r="H122" s="74">
        <f t="shared" si="38"/>
        <v>1.9</v>
      </c>
      <c r="I122" s="74">
        <f t="shared" si="38"/>
        <v>1.9</v>
      </c>
      <c r="J122" s="74">
        <f t="shared" si="38"/>
        <v>1.9</v>
      </c>
      <c r="K122" s="74">
        <f t="shared" si="38"/>
        <v>1.9</v>
      </c>
      <c r="L122" s="74">
        <f t="shared" si="38"/>
        <v>1.9</v>
      </c>
      <c r="M122" s="74">
        <f t="shared" si="38"/>
        <v>1.9</v>
      </c>
      <c r="N122" s="74">
        <f t="shared" si="38"/>
        <v>1.9</v>
      </c>
      <c r="O122" s="74">
        <f t="shared" si="38"/>
        <v>1.4</v>
      </c>
      <c r="P122" s="74">
        <f t="shared" si="38"/>
        <v>1.4</v>
      </c>
      <c r="Q122" s="74">
        <f t="shared" si="38"/>
        <v>1.4</v>
      </c>
      <c r="R122" s="74">
        <f t="shared" si="38"/>
        <v>1.4</v>
      </c>
      <c r="S122" s="74">
        <f>S13/$D$13%-100</f>
        <v>1.4</v>
      </c>
      <c r="T122" s="74">
        <f>T13/$D$13%-100</f>
        <v>0.9</v>
      </c>
      <c r="U122" s="74">
        <f t="shared" si="29"/>
        <v>1.9</v>
      </c>
      <c r="V122" s="74">
        <f t="shared" si="30"/>
        <v>1.9</v>
      </c>
      <c r="W122" s="74">
        <f t="shared" si="31"/>
        <v>2.2999999999999998</v>
      </c>
      <c r="X122" s="74">
        <f t="shared" si="32"/>
        <v>2.8</v>
      </c>
      <c r="Y122" s="74">
        <f t="shared" si="33"/>
        <v>4.2</v>
      </c>
    </row>
    <row r="123" spans="1:25" s="11" customFormat="1" x14ac:dyDescent="0.2">
      <c r="A123" s="11">
        <v>8</v>
      </c>
      <c r="B123" s="21">
        <v>125</v>
      </c>
      <c r="C123" s="22" t="s">
        <v>42</v>
      </c>
      <c r="D123" s="48">
        <v>0</v>
      </c>
      <c r="E123" s="74">
        <f>E14/$D$14%-100</f>
        <v>6</v>
      </c>
      <c r="F123" s="74">
        <f t="shared" ref="F123:R123" si="39">F14/$D$14%-100</f>
        <v>15.4</v>
      </c>
      <c r="G123" s="74">
        <f t="shared" si="39"/>
        <v>16.399999999999999</v>
      </c>
      <c r="H123" s="74">
        <f t="shared" si="39"/>
        <v>16.399999999999999</v>
      </c>
      <c r="I123" s="74">
        <f t="shared" si="39"/>
        <v>16.399999999999999</v>
      </c>
      <c r="J123" s="74">
        <f t="shared" si="39"/>
        <v>16.399999999999999</v>
      </c>
      <c r="K123" s="74">
        <f t="shared" si="39"/>
        <v>21.2</v>
      </c>
      <c r="L123" s="74">
        <f t="shared" si="39"/>
        <v>21.2</v>
      </c>
      <c r="M123" s="74">
        <f t="shared" si="39"/>
        <v>21.2</v>
      </c>
      <c r="N123" s="74">
        <f t="shared" si="39"/>
        <v>21.2</v>
      </c>
      <c r="O123" s="74">
        <f t="shared" si="39"/>
        <v>24.1</v>
      </c>
      <c r="P123" s="74">
        <f t="shared" si="39"/>
        <v>24.6</v>
      </c>
      <c r="Q123" s="74">
        <f t="shared" si="39"/>
        <v>24.5</v>
      </c>
      <c r="R123" s="74">
        <f t="shared" si="39"/>
        <v>24.8</v>
      </c>
      <c r="S123" s="74">
        <f>S14/$D$14%-100</f>
        <v>25.5</v>
      </c>
      <c r="T123" s="74">
        <f>T14/$D$14%-100</f>
        <v>25.6</v>
      </c>
      <c r="U123" s="74">
        <f t="shared" si="29"/>
        <v>26.2</v>
      </c>
      <c r="V123" s="74">
        <f t="shared" si="30"/>
        <v>26.2</v>
      </c>
      <c r="W123" s="74">
        <f t="shared" si="31"/>
        <v>26.1</v>
      </c>
      <c r="X123" s="74">
        <f t="shared" si="32"/>
        <v>27.4</v>
      </c>
      <c r="Y123" s="74">
        <f t="shared" si="33"/>
        <v>27.5</v>
      </c>
    </row>
    <row r="124" spans="1:25" s="11" customFormat="1" x14ac:dyDescent="0.2">
      <c r="A124" s="11">
        <v>9</v>
      </c>
      <c r="B124" s="21">
        <v>126</v>
      </c>
      <c r="C124" s="22" t="s">
        <v>11</v>
      </c>
      <c r="D124" s="48">
        <v>0</v>
      </c>
      <c r="E124" s="74">
        <f>E15/$D$15%-100</f>
        <v>10.5</v>
      </c>
      <c r="F124" s="74">
        <f t="shared" ref="F124:R124" si="40">F15/$D$15%-100</f>
        <v>12.6</v>
      </c>
      <c r="G124" s="74">
        <f t="shared" si="40"/>
        <v>17.8</v>
      </c>
      <c r="H124" s="74">
        <f t="shared" si="40"/>
        <v>17.8</v>
      </c>
      <c r="I124" s="74">
        <f t="shared" si="40"/>
        <v>17.8</v>
      </c>
      <c r="J124" s="74">
        <f t="shared" si="40"/>
        <v>17.8</v>
      </c>
      <c r="K124" s="74">
        <f t="shared" si="40"/>
        <v>20.3</v>
      </c>
      <c r="L124" s="74">
        <f t="shared" si="40"/>
        <v>20.3</v>
      </c>
      <c r="M124" s="74">
        <f t="shared" si="40"/>
        <v>20.3</v>
      </c>
      <c r="N124" s="74">
        <f t="shared" si="40"/>
        <v>20.3</v>
      </c>
      <c r="O124" s="74">
        <f t="shared" si="40"/>
        <v>24.8</v>
      </c>
      <c r="P124" s="74">
        <f t="shared" si="40"/>
        <v>24.8</v>
      </c>
      <c r="Q124" s="74">
        <f t="shared" si="40"/>
        <v>24.9</v>
      </c>
      <c r="R124" s="74">
        <f t="shared" si="40"/>
        <v>25.8</v>
      </c>
      <c r="S124" s="74">
        <f>S15/$D$15%-100</f>
        <v>26.6</v>
      </c>
      <c r="T124" s="74">
        <f>T15/$D$15%-100</f>
        <v>26.6</v>
      </c>
      <c r="U124" s="74">
        <f t="shared" si="29"/>
        <v>27.8</v>
      </c>
      <c r="V124" s="74">
        <f t="shared" si="30"/>
        <v>27.7</v>
      </c>
      <c r="W124" s="74">
        <f t="shared" si="31"/>
        <v>27.5</v>
      </c>
      <c r="X124" s="74">
        <f t="shared" si="32"/>
        <v>28.5</v>
      </c>
      <c r="Y124" s="74">
        <f t="shared" si="33"/>
        <v>28.6</v>
      </c>
    </row>
    <row r="125" spans="1:25" s="11" customFormat="1" x14ac:dyDescent="0.2">
      <c r="A125" s="11">
        <v>10</v>
      </c>
      <c r="B125" s="21">
        <v>127</v>
      </c>
      <c r="C125" s="22" t="s">
        <v>12</v>
      </c>
      <c r="D125" s="48">
        <v>0</v>
      </c>
      <c r="E125" s="74">
        <f>E16/$D$16%-100</f>
        <v>9.9</v>
      </c>
      <c r="F125" s="74">
        <f t="shared" ref="F125:R125" si="41">F16/$D$16%-100</f>
        <v>13.6</v>
      </c>
      <c r="G125" s="74">
        <f t="shared" si="41"/>
        <v>15.9</v>
      </c>
      <c r="H125" s="74">
        <f t="shared" si="41"/>
        <v>15.9</v>
      </c>
      <c r="I125" s="74">
        <f t="shared" si="41"/>
        <v>15.9</v>
      </c>
      <c r="J125" s="74">
        <f t="shared" si="41"/>
        <v>15.9</v>
      </c>
      <c r="K125" s="74">
        <f t="shared" si="41"/>
        <v>20.100000000000001</v>
      </c>
      <c r="L125" s="74">
        <f t="shared" si="41"/>
        <v>20.100000000000001</v>
      </c>
      <c r="M125" s="74">
        <f t="shared" si="41"/>
        <v>20.100000000000001</v>
      </c>
      <c r="N125" s="74">
        <f t="shared" si="41"/>
        <v>20.100000000000001</v>
      </c>
      <c r="O125" s="74">
        <f t="shared" si="41"/>
        <v>26.4</v>
      </c>
      <c r="P125" s="74">
        <f t="shared" si="41"/>
        <v>26.5</v>
      </c>
      <c r="Q125" s="74">
        <f t="shared" si="41"/>
        <v>31.8</v>
      </c>
      <c r="R125" s="74">
        <f t="shared" si="41"/>
        <v>32.700000000000003</v>
      </c>
      <c r="S125" s="74">
        <f>S16/$D$16%-100</f>
        <v>34.1</v>
      </c>
      <c r="T125" s="74">
        <f>T16/$D$16%-100</f>
        <v>34.200000000000003</v>
      </c>
      <c r="U125" s="74">
        <f t="shared" si="29"/>
        <v>35.4</v>
      </c>
      <c r="V125" s="74">
        <f t="shared" si="30"/>
        <v>35.4</v>
      </c>
      <c r="W125" s="74">
        <f t="shared" si="31"/>
        <v>34.4</v>
      </c>
      <c r="X125" s="74">
        <f t="shared" si="32"/>
        <v>35.5</v>
      </c>
      <c r="Y125" s="74">
        <f t="shared" si="33"/>
        <v>35.5</v>
      </c>
    </row>
    <row r="126" spans="1:25" s="1" customFormat="1" x14ac:dyDescent="0.2">
      <c r="A126" s="11">
        <v>11</v>
      </c>
      <c r="B126" s="21">
        <v>128</v>
      </c>
      <c r="C126" s="22" t="s">
        <v>13</v>
      </c>
      <c r="D126" s="48">
        <v>0</v>
      </c>
      <c r="E126" s="74">
        <f>E17/$D$17%-100</f>
        <v>9.9</v>
      </c>
      <c r="F126" s="74">
        <f t="shared" ref="F126:R126" si="42">F17/$D$17%-100</f>
        <v>17.7</v>
      </c>
      <c r="G126" s="74">
        <f t="shared" si="42"/>
        <v>27.6</v>
      </c>
      <c r="H126" s="74">
        <f t="shared" si="42"/>
        <v>27.6</v>
      </c>
      <c r="I126" s="74">
        <f t="shared" si="42"/>
        <v>27.6</v>
      </c>
      <c r="J126" s="74">
        <f t="shared" si="42"/>
        <v>27.6</v>
      </c>
      <c r="K126" s="74">
        <f t="shared" si="42"/>
        <v>31.1</v>
      </c>
      <c r="L126" s="74">
        <f t="shared" si="42"/>
        <v>31.1</v>
      </c>
      <c r="M126" s="74">
        <f t="shared" si="42"/>
        <v>31.1</v>
      </c>
      <c r="N126" s="74">
        <f t="shared" si="42"/>
        <v>31.1</v>
      </c>
      <c r="O126" s="74">
        <f t="shared" si="42"/>
        <v>33.1</v>
      </c>
      <c r="P126" s="74">
        <f t="shared" si="42"/>
        <v>33.1</v>
      </c>
      <c r="Q126" s="74">
        <f t="shared" si="42"/>
        <v>32.9</v>
      </c>
      <c r="R126" s="74">
        <f t="shared" si="42"/>
        <v>33.1</v>
      </c>
      <c r="S126" s="74">
        <f>S17/$D$17%-100</f>
        <v>34.5</v>
      </c>
      <c r="T126" s="74">
        <f>T17/$D$17%-100</f>
        <v>34.6</v>
      </c>
      <c r="U126" s="74">
        <f t="shared" si="29"/>
        <v>34.799999999999997</v>
      </c>
      <c r="V126" s="74">
        <f t="shared" si="30"/>
        <v>34.799999999999997</v>
      </c>
      <c r="W126" s="74">
        <f t="shared" si="31"/>
        <v>34.799999999999997</v>
      </c>
      <c r="X126" s="74">
        <f t="shared" si="32"/>
        <v>34.9</v>
      </c>
      <c r="Y126" s="74">
        <f t="shared" si="33"/>
        <v>34.799999999999997</v>
      </c>
    </row>
    <row r="127" spans="1:25" s="2" customFormat="1" x14ac:dyDescent="0.2">
      <c r="A127" s="11">
        <v>12</v>
      </c>
      <c r="B127" s="21">
        <v>135</v>
      </c>
      <c r="C127" s="22" t="s">
        <v>14</v>
      </c>
      <c r="D127" s="48">
        <v>0</v>
      </c>
      <c r="E127" s="74">
        <f>E18/$D$18%-100</f>
        <v>5</v>
      </c>
      <c r="F127" s="74">
        <f t="shared" ref="F127:R127" si="43">F18/$D$18%-100</f>
        <v>7.7</v>
      </c>
      <c r="G127" s="74">
        <f t="shared" si="43"/>
        <v>11.4</v>
      </c>
      <c r="H127" s="74">
        <f t="shared" si="43"/>
        <v>11.4</v>
      </c>
      <c r="I127" s="74">
        <f t="shared" si="43"/>
        <v>11.4</v>
      </c>
      <c r="J127" s="74">
        <f t="shared" si="43"/>
        <v>11.4</v>
      </c>
      <c r="K127" s="74">
        <f t="shared" si="43"/>
        <v>11.8</v>
      </c>
      <c r="L127" s="74">
        <f t="shared" si="43"/>
        <v>11.8</v>
      </c>
      <c r="M127" s="74">
        <f t="shared" si="43"/>
        <v>11.8</v>
      </c>
      <c r="N127" s="74">
        <f t="shared" si="43"/>
        <v>11.8</v>
      </c>
      <c r="O127" s="74">
        <f t="shared" si="43"/>
        <v>16.399999999999999</v>
      </c>
      <c r="P127" s="74">
        <f t="shared" si="43"/>
        <v>15.9</v>
      </c>
      <c r="Q127" s="74">
        <f t="shared" si="43"/>
        <v>15.9</v>
      </c>
      <c r="R127" s="74">
        <f t="shared" si="43"/>
        <v>15.9</v>
      </c>
      <c r="S127" s="74">
        <f>S18/$D$18%-100</f>
        <v>16.8</v>
      </c>
      <c r="T127" s="74">
        <f>T18/$D$18%-100</f>
        <v>15.9</v>
      </c>
      <c r="U127" s="74">
        <f t="shared" si="29"/>
        <v>16.399999999999999</v>
      </c>
      <c r="V127" s="74">
        <f t="shared" si="30"/>
        <v>16.8</v>
      </c>
      <c r="W127" s="74">
        <f t="shared" si="31"/>
        <v>15.9</v>
      </c>
      <c r="X127" s="74">
        <f t="shared" si="32"/>
        <v>17.3</v>
      </c>
      <c r="Y127" s="74">
        <f t="shared" si="33"/>
        <v>17.3</v>
      </c>
    </row>
    <row r="128" spans="1:25" s="12" customFormat="1" x14ac:dyDescent="0.2">
      <c r="A128" s="11">
        <v>13</v>
      </c>
      <c r="B128" s="37">
        <v>136</v>
      </c>
      <c r="C128" s="38" t="s">
        <v>15</v>
      </c>
      <c r="D128" s="51">
        <v>0</v>
      </c>
      <c r="E128" s="75">
        <f>E19/$D$19%-100</f>
        <v>6.6</v>
      </c>
      <c r="F128" s="75">
        <f t="shared" ref="F128:R128" si="44">F19/$D$19%-100</f>
        <v>9</v>
      </c>
      <c r="G128" s="75">
        <f t="shared" si="44"/>
        <v>16.2</v>
      </c>
      <c r="H128" s="75">
        <f t="shared" si="44"/>
        <v>16.2</v>
      </c>
      <c r="I128" s="75">
        <f t="shared" si="44"/>
        <v>16.2</v>
      </c>
      <c r="J128" s="75">
        <f t="shared" si="44"/>
        <v>16.2</v>
      </c>
      <c r="K128" s="75">
        <f t="shared" si="44"/>
        <v>18.399999999999999</v>
      </c>
      <c r="L128" s="75">
        <f t="shared" si="44"/>
        <v>18.399999999999999</v>
      </c>
      <c r="M128" s="75">
        <f t="shared" si="44"/>
        <v>18.399999999999999</v>
      </c>
      <c r="N128" s="75">
        <f t="shared" si="44"/>
        <v>18.399999999999999</v>
      </c>
      <c r="O128" s="75">
        <f t="shared" si="44"/>
        <v>19.100000000000001</v>
      </c>
      <c r="P128" s="75">
        <f t="shared" si="44"/>
        <v>21.1</v>
      </c>
      <c r="Q128" s="75">
        <f t="shared" si="44"/>
        <v>23.7</v>
      </c>
      <c r="R128" s="75">
        <f t="shared" si="44"/>
        <v>27.3</v>
      </c>
      <c r="S128" s="75">
        <f>S19/$D$19%-100</f>
        <v>27.6</v>
      </c>
      <c r="T128" s="75">
        <f>T19/$D$19%-100</f>
        <v>27.3</v>
      </c>
      <c r="U128" s="75">
        <f t="shared" si="29"/>
        <v>29.2</v>
      </c>
      <c r="V128" s="75">
        <f t="shared" si="30"/>
        <v>29.2</v>
      </c>
      <c r="W128" s="75">
        <f t="shared" si="31"/>
        <v>28.8</v>
      </c>
      <c r="X128" s="75">
        <f t="shared" si="32"/>
        <v>29</v>
      </c>
      <c r="Y128" s="75">
        <f t="shared" si="33"/>
        <v>29</v>
      </c>
    </row>
    <row r="129" spans="1:25" x14ac:dyDescent="0.2">
      <c r="A129" s="11">
        <v>14</v>
      </c>
      <c r="B129" s="21">
        <v>211</v>
      </c>
      <c r="C129" s="22" t="s">
        <v>34</v>
      </c>
      <c r="D129" s="48">
        <v>0</v>
      </c>
      <c r="E129" s="74">
        <f>E20/$D$20%-100</f>
        <v>47.2</v>
      </c>
      <c r="F129" s="74">
        <f t="shared" ref="F129:R129" si="45">F20/$D$20%-100</f>
        <v>39.6</v>
      </c>
      <c r="G129" s="74">
        <f t="shared" si="45"/>
        <v>52.8</v>
      </c>
      <c r="H129" s="74">
        <f t="shared" si="45"/>
        <v>52.8</v>
      </c>
      <c r="I129" s="74">
        <f t="shared" si="45"/>
        <v>52.8</v>
      </c>
      <c r="J129" s="74">
        <f t="shared" si="45"/>
        <v>52.8</v>
      </c>
      <c r="K129" s="74">
        <f t="shared" si="45"/>
        <v>54.7</v>
      </c>
      <c r="L129" s="74">
        <f t="shared" si="45"/>
        <v>54.7</v>
      </c>
      <c r="M129" s="74">
        <f t="shared" si="45"/>
        <v>54.7</v>
      </c>
      <c r="N129" s="74">
        <f t="shared" si="45"/>
        <v>54.7</v>
      </c>
      <c r="O129" s="74">
        <f t="shared" si="45"/>
        <v>54.7</v>
      </c>
      <c r="P129" s="74">
        <f t="shared" si="45"/>
        <v>54.7</v>
      </c>
      <c r="Q129" s="74">
        <f t="shared" si="45"/>
        <v>54.7</v>
      </c>
      <c r="R129" s="74">
        <f t="shared" si="45"/>
        <v>98.1</v>
      </c>
      <c r="S129" s="74">
        <f>S20/$D$20%-100</f>
        <v>158.5</v>
      </c>
      <c r="T129" s="74">
        <f>T20/$D$20%-100</f>
        <v>158.5</v>
      </c>
      <c r="U129" s="74">
        <f t="shared" si="29"/>
        <v>158.5</v>
      </c>
      <c r="V129" s="74">
        <f t="shared" si="30"/>
        <v>156.6</v>
      </c>
      <c r="W129" s="74">
        <f t="shared" si="31"/>
        <v>156.6</v>
      </c>
      <c r="X129" s="74">
        <f t="shared" si="32"/>
        <v>156.6</v>
      </c>
      <c r="Y129" s="74">
        <f t="shared" si="33"/>
        <v>158.5</v>
      </c>
    </row>
    <row r="130" spans="1:25" customFormat="1" x14ac:dyDescent="0.2">
      <c r="A130" s="11">
        <v>15</v>
      </c>
      <c r="B130" s="21">
        <v>212</v>
      </c>
      <c r="C130" s="22" t="s">
        <v>35</v>
      </c>
      <c r="D130" s="48">
        <v>0</v>
      </c>
      <c r="E130" s="74">
        <f>E21/$D$21%-100</f>
        <v>0.8</v>
      </c>
      <c r="F130" s="74">
        <f t="shared" ref="F130:R130" si="46">F21/$D$21%-100</f>
        <v>3.8</v>
      </c>
      <c r="G130" s="74">
        <f t="shared" si="46"/>
        <v>4.0999999999999996</v>
      </c>
      <c r="H130" s="74">
        <f t="shared" si="46"/>
        <v>4.0999999999999996</v>
      </c>
      <c r="I130" s="74">
        <f t="shared" si="46"/>
        <v>4.0999999999999996</v>
      </c>
      <c r="J130" s="74">
        <f t="shared" si="46"/>
        <v>4.0999999999999996</v>
      </c>
      <c r="K130" s="74">
        <f t="shared" si="46"/>
        <v>5.7</v>
      </c>
      <c r="L130" s="74">
        <f t="shared" si="46"/>
        <v>5.7</v>
      </c>
      <c r="M130" s="74">
        <f t="shared" si="46"/>
        <v>5.7</v>
      </c>
      <c r="N130" s="74">
        <f t="shared" si="46"/>
        <v>5.7</v>
      </c>
      <c r="O130" s="74">
        <f t="shared" si="46"/>
        <v>7.7</v>
      </c>
      <c r="P130" s="74">
        <f t="shared" si="46"/>
        <v>11.2</v>
      </c>
      <c r="Q130" s="74">
        <f t="shared" si="46"/>
        <v>11.2</v>
      </c>
      <c r="R130" s="74">
        <f t="shared" si="46"/>
        <v>11.2</v>
      </c>
      <c r="S130" s="74">
        <f>S21/$D$21%-100</f>
        <v>10.8</v>
      </c>
      <c r="T130" s="74">
        <f>T21/$D$21%-100</f>
        <v>10.8</v>
      </c>
      <c r="U130" s="74">
        <f t="shared" si="29"/>
        <v>10.7</v>
      </c>
      <c r="V130" s="74">
        <f t="shared" si="30"/>
        <v>10.7</v>
      </c>
      <c r="W130" s="74">
        <f t="shared" si="31"/>
        <v>10.4</v>
      </c>
      <c r="X130" s="74">
        <f t="shared" si="32"/>
        <v>10.5</v>
      </c>
      <c r="Y130" s="74">
        <f t="shared" si="33"/>
        <v>10.5</v>
      </c>
    </row>
    <row r="131" spans="1:25" s="25" customFormat="1" x14ac:dyDescent="0.2">
      <c r="A131" s="11">
        <v>16</v>
      </c>
      <c r="B131" s="21">
        <v>215</v>
      </c>
      <c r="C131" s="22" t="s">
        <v>31</v>
      </c>
      <c r="D131" s="48">
        <v>0</v>
      </c>
      <c r="E131" s="74">
        <f>E22/$D$22%-100</f>
        <v>6.4</v>
      </c>
      <c r="F131" s="74">
        <f t="shared" ref="F131:R131" si="47">F22/$D$22%-100</f>
        <v>10.8</v>
      </c>
      <c r="G131" s="74">
        <f t="shared" si="47"/>
        <v>11.6</v>
      </c>
      <c r="H131" s="74">
        <f t="shared" si="47"/>
        <v>11.6</v>
      </c>
      <c r="I131" s="74">
        <f t="shared" si="47"/>
        <v>11.6</v>
      </c>
      <c r="J131" s="74">
        <f t="shared" si="47"/>
        <v>11.6</v>
      </c>
      <c r="K131" s="74">
        <f t="shared" si="47"/>
        <v>45</v>
      </c>
      <c r="L131" s="74">
        <f t="shared" si="47"/>
        <v>45</v>
      </c>
      <c r="M131" s="74">
        <f t="shared" si="47"/>
        <v>45</v>
      </c>
      <c r="N131" s="74">
        <f t="shared" si="47"/>
        <v>45</v>
      </c>
      <c r="O131" s="74">
        <f t="shared" si="47"/>
        <v>52.7</v>
      </c>
      <c r="P131" s="74">
        <f t="shared" si="47"/>
        <v>53.3</v>
      </c>
      <c r="Q131" s="74">
        <f t="shared" si="47"/>
        <v>53.4</v>
      </c>
      <c r="R131" s="74">
        <f t="shared" si="47"/>
        <v>53.7</v>
      </c>
      <c r="S131" s="74">
        <f>S22/$D$22%-100</f>
        <v>54.2</v>
      </c>
      <c r="T131" s="74">
        <f>T22/$D$22%-100</f>
        <v>52.8</v>
      </c>
      <c r="U131" s="74">
        <f t="shared" si="29"/>
        <v>53</v>
      </c>
      <c r="V131" s="74">
        <f t="shared" si="30"/>
        <v>53</v>
      </c>
      <c r="W131" s="74">
        <f t="shared" si="31"/>
        <v>52.1</v>
      </c>
      <c r="X131" s="74">
        <f t="shared" si="32"/>
        <v>52.4</v>
      </c>
      <c r="Y131" s="74">
        <f t="shared" si="33"/>
        <v>52.4</v>
      </c>
    </row>
    <row r="132" spans="1:25" customFormat="1" x14ac:dyDescent="0.2">
      <c r="A132" s="11">
        <v>17</v>
      </c>
      <c r="B132" s="21">
        <v>216</v>
      </c>
      <c r="C132" s="22" t="s">
        <v>44</v>
      </c>
      <c r="D132" s="48">
        <v>0</v>
      </c>
      <c r="E132" s="74">
        <f>E23/$D$23%-100</f>
        <v>12.2</v>
      </c>
      <c r="F132" s="74">
        <f t="shared" ref="F132:R132" si="48">F23/$D$23%-100</f>
        <v>18.2</v>
      </c>
      <c r="G132" s="74">
        <f t="shared" si="48"/>
        <v>22</v>
      </c>
      <c r="H132" s="74">
        <f t="shared" si="48"/>
        <v>22</v>
      </c>
      <c r="I132" s="74">
        <f t="shared" si="48"/>
        <v>22</v>
      </c>
      <c r="J132" s="74">
        <f t="shared" si="48"/>
        <v>22</v>
      </c>
      <c r="K132" s="74">
        <f t="shared" si="48"/>
        <v>23.1</v>
      </c>
      <c r="L132" s="74">
        <f t="shared" si="48"/>
        <v>23.1</v>
      </c>
      <c r="M132" s="74">
        <f t="shared" si="48"/>
        <v>23.1</v>
      </c>
      <c r="N132" s="74">
        <f t="shared" si="48"/>
        <v>23.1</v>
      </c>
      <c r="O132" s="74">
        <f t="shared" si="48"/>
        <v>39.200000000000003</v>
      </c>
      <c r="P132" s="74">
        <f t="shared" si="48"/>
        <v>43.2</v>
      </c>
      <c r="Q132" s="74">
        <f t="shared" si="48"/>
        <v>43.2</v>
      </c>
      <c r="R132" s="74">
        <f t="shared" si="48"/>
        <v>43.4</v>
      </c>
      <c r="S132" s="74">
        <f>S23/$D$23%-100</f>
        <v>43.9</v>
      </c>
      <c r="T132" s="74">
        <f>T23/$D$23%-100</f>
        <v>42.9</v>
      </c>
      <c r="U132" s="74">
        <f t="shared" si="29"/>
        <v>42.9</v>
      </c>
      <c r="V132" s="74">
        <f t="shared" si="30"/>
        <v>43.2</v>
      </c>
      <c r="W132" s="74">
        <f t="shared" si="31"/>
        <v>42.6</v>
      </c>
      <c r="X132" s="74">
        <f t="shared" si="32"/>
        <v>42.6</v>
      </c>
      <c r="Y132" s="74">
        <f t="shared" si="33"/>
        <v>42.6</v>
      </c>
    </row>
    <row r="133" spans="1:25" x14ac:dyDescent="0.2">
      <c r="A133" s="11">
        <v>18</v>
      </c>
      <c r="B133" s="21">
        <v>221</v>
      </c>
      <c r="C133" s="22" t="s">
        <v>36</v>
      </c>
      <c r="D133" s="48">
        <v>0</v>
      </c>
      <c r="E133" s="74">
        <f>E24/$D$24%-100</f>
        <v>-0.4</v>
      </c>
      <c r="F133" s="74">
        <f t="shared" ref="F133:R133" si="49">F24/$D$24%-100</f>
        <v>-0.4</v>
      </c>
      <c r="G133" s="74">
        <f t="shared" si="49"/>
        <v>-0.8</v>
      </c>
      <c r="H133" s="74">
        <f t="shared" si="49"/>
        <v>-0.8</v>
      </c>
      <c r="I133" s="74">
        <f t="shared" si="49"/>
        <v>-0.8</v>
      </c>
      <c r="J133" s="74">
        <f t="shared" si="49"/>
        <v>-0.8</v>
      </c>
      <c r="K133" s="74">
        <f t="shared" si="49"/>
        <v>-0.8</v>
      </c>
      <c r="L133" s="74">
        <f t="shared" si="49"/>
        <v>-0.8</v>
      </c>
      <c r="M133" s="74">
        <f t="shared" si="49"/>
        <v>-0.8</v>
      </c>
      <c r="N133" s="74">
        <f t="shared" si="49"/>
        <v>-0.8</v>
      </c>
      <c r="O133" s="74">
        <f t="shared" si="49"/>
        <v>-0.4</v>
      </c>
      <c r="P133" s="74">
        <f t="shared" si="49"/>
        <v>-0.4</v>
      </c>
      <c r="Q133" s="74">
        <f t="shared" si="49"/>
        <v>-0.8</v>
      </c>
      <c r="R133" s="74">
        <f t="shared" si="49"/>
        <v>-0.8</v>
      </c>
      <c r="S133" s="74">
        <f>S24/$D$24%-100</f>
        <v>-0.8</v>
      </c>
      <c r="T133" s="74">
        <f>T24/$D$24%-100</f>
        <v>-0.8</v>
      </c>
      <c r="U133" s="74">
        <f t="shared" si="29"/>
        <v>-0.8</v>
      </c>
      <c r="V133" s="74">
        <f t="shared" si="30"/>
        <v>-0.4</v>
      </c>
      <c r="W133" s="74">
        <f t="shared" si="31"/>
        <v>-0.4</v>
      </c>
      <c r="X133" s="74">
        <f t="shared" si="32"/>
        <v>-0.4</v>
      </c>
      <c r="Y133" s="74">
        <f t="shared" si="33"/>
        <v>-0.4</v>
      </c>
    </row>
    <row r="134" spans="1:25" s="11" customFormat="1" x14ac:dyDescent="0.2">
      <c r="A134" s="11">
        <v>19</v>
      </c>
      <c r="B134" s="28">
        <v>222</v>
      </c>
      <c r="C134" s="34" t="s">
        <v>37</v>
      </c>
      <c r="D134" s="48">
        <v>0</v>
      </c>
      <c r="E134" s="74">
        <f>E25/$D$25%-100</f>
        <v>-14.4</v>
      </c>
      <c r="F134" s="74">
        <f t="shared" ref="F134:R134" si="50">F25/$D$25%-100</f>
        <v>-14.4</v>
      </c>
      <c r="G134" s="74">
        <f t="shared" si="50"/>
        <v>-14.4</v>
      </c>
      <c r="H134" s="74">
        <f t="shared" si="50"/>
        <v>-14.4</v>
      </c>
      <c r="I134" s="74">
        <f t="shared" si="50"/>
        <v>-14.4</v>
      </c>
      <c r="J134" s="74">
        <f t="shared" si="50"/>
        <v>-14.4</v>
      </c>
      <c r="K134" s="74">
        <f t="shared" si="50"/>
        <v>-14.4</v>
      </c>
      <c r="L134" s="74">
        <f t="shared" si="50"/>
        <v>-14.4</v>
      </c>
      <c r="M134" s="74">
        <f t="shared" si="50"/>
        <v>-14.4</v>
      </c>
      <c r="N134" s="74">
        <f t="shared" si="50"/>
        <v>-14.4</v>
      </c>
      <c r="O134" s="74">
        <f t="shared" si="50"/>
        <v>-10.199999999999999</v>
      </c>
      <c r="P134" s="74">
        <f t="shared" si="50"/>
        <v>-10.4</v>
      </c>
      <c r="Q134" s="74">
        <f t="shared" si="50"/>
        <v>-10.4</v>
      </c>
      <c r="R134" s="74">
        <f t="shared" si="50"/>
        <v>-10.4</v>
      </c>
      <c r="S134" s="74">
        <f>S25/$D$25%-100</f>
        <v>-10.4</v>
      </c>
      <c r="T134" s="74">
        <f>T25/$D$25%-100</f>
        <v>-10.4</v>
      </c>
      <c r="U134" s="74">
        <f t="shared" si="29"/>
        <v>-10.199999999999999</v>
      </c>
      <c r="V134" s="74">
        <f t="shared" si="30"/>
        <v>-9.9</v>
      </c>
      <c r="W134" s="74">
        <f t="shared" si="31"/>
        <v>-9.9</v>
      </c>
      <c r="X134" s="74">
        <f t="shared" si="32"/>
        <v>-9.9</v>
      </c>
      <c r="Y134" s="74">
        <f t="shared" si="33"/>
        <v>-9.9</v>
      </c>
    </row>
    <row r="135" spans="1:25" s="11" customFormat="1" x14ac:dyDescent="0.2">
      <c r="A135" s="11">
        <v>20</v>
      </c>
      <c r="B135" s="28">
        <v>225</v>
      </c>
      <c r="C135" s="34" t="s">
        <v>16</v>
      </c>
      <c r="D135" s="48">
        <v>0</v>
      </c>
      <c r="E135" s="74">
        <f>E26/$D$26%-100</f>
        <v>4.3</v>
      </c>
      <c r="F135" s="74">
        <f t="shared" ref="F135:R135" si="51">F26/$D$26%-100</f>
        <v>8</v>
      </c>
      <c r="G135" s="74">
        <f t="shared" si="51"/>
        <v>8.6999999999999993</v>
      </c>
      <c r="H135" s="74">
        <f t="shared" si="51"/>
        <v>8.6999999999999993</v>
      </c>
      <c r="I135" s="74">
        <f t="shared" si="51"/>
        <v>8.6999999999999993</v>
      </c>
      <c r="J135" s="74">
        <f t="shared" si="51"/>
        <v>8.6999999999999993</v>
      </c>
      <c r="K135" s="74">
        <f t="shared" si="51"/>
        <v>10.5</v>
      </c>
      <c r="L135" s="74">
        <f t="shared" si="51"/>
        <v>10.5</v>
      </c>
      <c r="M135" s="74">
        <f t="shared" si="51"/>
        <v>10.5</v>
      </c>
      <c r="N135" s="74">
        <f t="shared" si="51"/>
        <v>10.5</v>
      </c>
      <c r="O135" s="74">
        <f t="shared" si="51"/>
        <v>14.7</v>
      </c>
      <c r="P135" s="74">
        <f t="shared" si="51"/>
        <v>14.8</v>
      </c>
      <c r="Q135" s="74">
        <f t="shared" si="51"/>
        <v>16.399999999999999</v>
      </c>
      <c r="R135" s="74">
        <f t="shared" si="51"/>
        <v>16.8</v>
      </c>
      <c r="S135" s="74">
        <f>S26/$D$26%-100</f>
        <v>17.3</v>
      </c>
      <c r="T135" s="74">
        <f>T26/$D$26%-100</f>
        <v>17</v>
      </c>
      <c r="U135" s="74">
        <f t="shared" si="29"/>
        <v>17.5</v>
      </c>
      <c r="V135" s="74">
        <f t="shared" si="30"/>
        <v>17.600000000000001</v>
      </c>
      <c r="W135" s="74">
        <f t="shared" si="31"/>
        <v>17.5</v>
      </c>
      <c r="X135" s="74">
        <f t="shared" si="32"/>
        <v>18.7</v>
      </c>
      <c r="Y135" s="74">
        <f t="shared" si="33"/>
        <v>18.899999999999999</v>
      </c>
    </row>
    <row r="136" spans="1:25" s="11" customFormat="1" x14ac:dyDescent="0.2">
      <c r="A136" s="11">
        <v>21</v>
      </c>
      <c r="B136" s="28">
        <v>226</v>
      </c>
      <c r="C136" s="34" t="s">
        <v>17</v>
      </c>
      <c r="D136" s="48">
        <v>0</v>
      </c>
      <c r="E136" s="74">
        <f>E27/$D$27%-100</f>
        <v>2.7</v>
      </c>
      <c r="F136" s="74">
        <f t="shared" ref="F136:R136" si="52">F27/$D$27%-100</f>
        <v>4.7</v>
      </c>
      <c r="G136" s="74">
        <f t="shared" si="52"/>
        <v>8.8000000000000007</v>
      </c>
      <c r="H136" s="74">
        <f t="shared" si="52"/>
        <v>8.8000000000000007</v>
      </c>
      <c r="I136" s="74">
        <f t="shared" si="52"/>
        <v>8.8000000000000007</v>
      </c>
      <c r="J136" s="74">
        <f t="shared" si="52"/>
        <v>8.8000000000000007</v>
      </c>
      <c r="K136" s="74">
        <f t="shared" si="52"/>
        <v>12.7</v>
      </c>
      <c r="L136" s="74">
        <f t="shared" si="52"/>
        <v>12.7</v>
      </c>
      <c r="M136" s="74">
        <f t="shared" si="52"/>
        <v>12.7</v>
      </c>
      <c r="N136" s="74">
        <f t="shared" si="52"/>
        <v>12.7</v>
      </c>
      <c r="O136" s="74">
        <f t="shared" si="52"/>
        <v>14.1</v>
      </c>
      <c r="P136" s="74">
        <f t="shared" si="52"/>
        <v>14.3</v>
      </c>
      <c r="Q136" s="74">
        <f t="shared" si="52"/>
        <v>15</v>
      </c>
      <c r="R136" s="74">
        <f t="shared" si="52"/>
        <v>14.9</v>
      </c>
      <c r="S136" s="74">
        <f>S27/$D$27%-100</f>
        <v>15</v>
      </c>
      <c r="T136" s="74">
        <f>T27/$D$27%-100</f>
        <v>14</v>
      </c>
      <c r="U136" s="74">
        <f t="shared" si="29"/>
        <v>14.1</v>
      </c>
      <c r="V136" s="74">
        <f t="shared" si="30"/>
        <v>14.1</v>
      </c>
      <c r="W136" s="74">
        <f t="shared" si="31"/>
        <v>13.9</v>
      </c>
      <c r="X136" s="74">
        <f t="shared" si="32"/>
        <v>13.9</v>
      </c>
      <c r="Y136" s="74">
        <f t="shared" si="33"/>
        <v>13.9</v>
      </c>
    </row>
    <row r="137" spans="1:25" s="11" customFormat="1" x14ac:dyDescent="0.2">
      <c r="A137" s="11">
        <v>22</v>
      </c>
      <c r="B137" s="28">
        <v>231</v>
      </c>
      <c r="C137" s="34" t="s">
        <v>38</v>
      </c>
      <c r="D137" s="48">
        <v>0</v>
      </c>
      <c r="E137" s="74">
        <f>E28/$D$28%-100</f>
        <v>8.8000000000000007</v>
      </c>
      <c r="F137" s="74">
        <f t="shared" ref="F137:R137" si="53">F28/$D$28%-100</f>
        <v>7.4</v>
      </c>
      <c r="G137" s="74">
        <f t="shared" si="53"/>
        <v>8.8000000000000007</v>
      </c>
      <c r="H137" s="74">
        <f t="shared" si="53"/>
        <v>8.8000000000000007</v>
      </c>
      <c r="I137" s="74">
        <f t="shared" si="53"/>
        <v>8.8000000000000007</v>
      </c>
      <c r="J137" s="74">
        <f t="shared" si="53"/>
        <v>8.8000000000000007</v>
      </c>
      <c r="K137" s="74">
        <f t="shared" si="53"/>
        <v>8.8000000000000007</v>
      </c>
      <c r="L137" s="74">
        <f t="shared" si="53"/>
        <v>8.8000000000000007</v>
      </c>
      <c r="M137" s="74">
        <f t="shared" si="53"/>
        <v>8.8000000000000007</v>
      </c>
      <c r="N137" s="74">
        <f t="shared" si="53"/>
        <v>8.8000000000000007</v>
      </c>
      <c r="O137" s="74">
        <f t="shared" si="53"/>
        <v>7.4</v>
      </c>
      <c r="P137" s="74">
        <f t="shared" si="53"/>
        <v>7.4</v>
      </c>
      <c r="Q137" s="74">
        <f t="shared" si="53"/>
        <v>7.4</v>
      </c>
      <c r="R137" s="74">
        <f t="shared" si="53"/>
        <v>7.4</v>
      </c>
      <c r="S137" s="74">
        <f>S28/$D$28%-100</f>
        <v>7.4</v>
      </c>
      <c r="T137" s="74">
        <f>T28/$D$28%-100</f>
        <v>7.4</v>
      </c>
      <c r="U137" s="74">
        <f t="shared" si="29"/>
        <v>7.4</v>
      </c>
      <c r="V137" s="74">
        <f t="shared" si="30"/>
        <v>7.4</v>
      </c>
      <c r="W137" s="74">
        <f t="shared" si="31"/>
        <v>7.4</v>
      </c>
      <c r="X137" s="74">
        <f t="shared" si="32"/>
        <v>7.4</v>
      </c>
      <c r="Y137" s="74">
        <f t="shared" si="33"/>
        <v>7.4</v>
      </c>
    </row>
    <row r="138" spans="1:25" s="11" customFormat="1" x14ac:dyDescent="0.2">
      <c r="A138" s="11">
        <v>23</v>
      </c>
      <c r="B138" s="28">
        <v>235</v>
      </c>
      <c r="C138" s="34" t="s">
        <v>7</v>
      </c>
      <c r="D138" s="48">
        <v>0</v>
      </c>
      <c r="E138" s="74">
        <f>E29/$D$29%-100</f>
        <v>18</v>
      </c>
      <c r="F138" s="74">
        <f t="shared" ref="F138:R138" si="54">F29/$D$29%-100</f>
        <v>18</v>
      </c>
      <c r="G138" s="74">
        <f t="shared" si="54"/>
        <v>18.399999999999999</v>
      </c>
      <c r="H138" s="74">
        <f t="shared" si="54"/>
        <v>18.399999999999999</v>
      </c>
      <c r="I138" s="74">
        <f t="shared" si="54"/>
        <v>18.399999999999999</v>
      </c>
      <c r="J138" s="74">
        <f t="shared" si="54"/>
        <v>18.399999999999999</v>
      </c>
      <c r="K138" s="74">
        <f t="shared" si="54"/>
        <v>19.899999999999999</v>
      </c>
      <c r="L138" s="74">
        <f t="shared" si="54"/>
        <v>19.899999999999999</v>
      </c>
      <c r="M138" s="74">
        <f t="shared" si="54"/>
        <v>19.899999999999999</v>
      </c>
      <c r="N138" s="74">
        <f t="shared" si="54"/>
        <v>19.899999999999999</v>
      </c>
      <c r="O138" s="74">
        <f t="shared" si="54"/>
        <v>20.3</v>
      </c>
      <c r="P138" s="74">
        <f t="shared" si="54"/>
        <v>20.7</v>
      </c>
      <c r="Q138" s="74">
        <f t="shared" si="54"/>
        <v>19.899999999999999</v>
      </c>
      <c r="R138" s="74">
        <f t="shared" si="54"/>
        <v>19.899999999999999</v>
      </c>
      <c r="S138" s="74">
        <f>S29/$D$29%-100</f>
        <v>20.7</v>
      </c>
      <c r="T138" s="74">
        <f>T29/$D$29%-100</f>
        <v>21.1</v>
      </c>
      <c r="U138" s="74">
        <f t="shared" si="29"/>
        <v>23.7</v>
      </c>
      <c r="V138" s="74">
        <f t="shared" si="30"/>
        <v>24.1</v>
      </c>
      <c r="W138" s="74">
        <f t="shared" si="31"/>
        <v>22.2</v>
      </c>
      <c r="X138" s="74">
        <f t="shared" si="32"/>
        <v>22.2</v>
      </c>
      <c r="Y138" s="74">
        <f t="shared" si="33"/>
        <v>22.6</v>
      </c>
    </row>
    <row r="139" spans="1:25" s="11" customFormat="1" x14ac:dyDescent="0.2">
      <c r="A139" s="11">
        <v>24</v>
      </c>
      <c r="B139" s="28">
        <v>236</v>
      </c>
      <c r="C139" s="34" t="s">
        <v>18</v>
      </c>
      <c r="D139" s="48">
        <v>0</v>
      </c>
      <c r="E139" s="74">
        <f>E30/$D$30%-100</f>
        <v>4.0999999999999996</v>
      </c>
      <c r="F139" s="74">
        <f t="shared" ref="F139:R139" si="55">F30/$D$30%-100</f>
        <v>5.6</v>
      </c>
      <c r="G139" s="74">
        <f t="shared" si="55"/>
        <v>14.6</v>
      </c>
      <c r="H139" s="74">
        <f t="shared" si="55"/>
        <v>14.6</v>
      </c>
      <c r="I139" s="74">
        <f t="shared" si="55"/>
        <v>14.6</v>
      </c>
      <c r="J139" s="74">
        <f t="shared" si="55"/>
        <v>14.6</v>
      </c>
      <c r="K139" s="74">
        <f t="shared" si="55"/>
        <v>17.899999999999999</v>
      </c>
      <c r="L139" s="74">
        <f t="shared" si="55"/>
        <v>17.899999999999999</v>
      </c>
      <c r="M139" s="74">
        <f t="shared" si="55"/>
        <v>17.899999999999999</v>
      </c>
      <c r="N139" s="74">
        <f t="shared" si="55"/>
        <v>17.899999999999999</v>
      </c>
      <c r="O139" s="74">
        <f t="shared" si="55"/>
        <v>22.4</v>
      </c>
      <c r="P139" s="74">
        <f t="shared" si="55"/>
        <v>22.4</v>
      </c>
      <c r="Q139" s="74">
        <f t="shared" si="55"/>
        <v>22.4</v>
      </c>
      <c r="R139" s="74">
        <f t="shared" si="55"/>
        <v>22.4</v>
      </c>
      <c r="S139" s="74">
        <f>S30/$D$30%-100</f>
        <v>22.4</v>
      </c>
      <c r="T139" s="74">
        <f>T30/$D$30%-100</f>
        <v>22.8</v>
      </c>
      <c r="U139" s="74">
        <f t="shared" si="29"/>
        <v>24.3</v>
      </c>
      <c r="V139" s="74">
        <f t="shared" si="30"/>
        <v>24.3</v>
      </c>
      <c r="W139" s="74">
        <f t="shared" si="31"/>
        <v>22</v>
      </c>
      <c r="X139" s="74">
        <f t="shared" si="32"/>
        <v>22.4</v>
      </c>
      <c r="Y139" s="74">
        <f t="shared" si="33"/>
        <v>22.4</v>
      </c>
    </row>
    <row r="140" spans="1:25" s="1" customFormat="1" x14ac:dyDescent="0.2">
      <c r="A140" s="11">
        <v>25</v>
      </c>
      <c r="B140" s="41">
        <v>237</v>
      </c>
      <c r="C140" s="42" t="s">
        <v>40</v>
      </c>
      <c r="D140" s="51">
        <v>0</v>
      </c>
      <c r="E140" s="75">
        <f>E31/$D$31%-100</f>
        <v>0.4</v>
      </c>
      <c r="F140" s="75">
        <f t="shared" ref="F140:R140" si="56">F31/$D$31%-100</f>
        <v>2.5</v>
      </c>
      <c r="G140" s="75">
        <f t="shared" si="56"/>
        <v>2.5</v>
      </c>
      <c r="H140" s="75">
        <f t="shared" si="56"/>
        <v>2.5</v>
      </c>
      <c r="I140" s="75">
        <f t="shared" si="56"/>
        <v>2.5</v>
      </c>
      <c r="J140" s="75">
        <f t="shared" si="56"/>
        <v>2.5</v>
      </c>
      <c r="K140" s="75">
        <f t="shared" si="56"/>
        <v>3.5</v>
      </c>
      <c r="L140" s="75">
        <f t="shared" si="56"/>
        <v>3.5</v>
      </c>
      <c r="M140" s="75">
        <f t="shared" si="56"/>
        <v>3.5</v>
      </c>
      <c r="N140" s="75">
        <f t="shared" si="56"/>
        <v>3.5</v>
      </c>
      <c r="O140" s="75">
        <f t="shared" si="56"/>
        <v>4.0999999999999996</v>
      </c>
      <c r="P140" s="75">
        <f t="shared" si="56"/>
        <v>4.3</v>
      </c>
      <c r="Q140" s="75">
        <f t="shared" si="56"/>
        <v>4.3</v>
      </c>
      <c r="R140" s="75">
        <f t="shared" si="56"/>
        <v>5.7</v>
      </c>
      <c r="S140" s="75">
        <f>S31/$D$31%-100</f>
        <v>5.7</v>
      </c>
      <c r="T140" s="75">
        <f>T31/$D$31%-100</f>
        <v>6.4</v>
      </c>
      <c r="U140" s="75">
        <f t="shared" si="29"/>
        <v>9</v>
      </c>
      <c r="V140" s="75">
        <f t="shared" si="30"/>
        <v>8.8000000000000007</v>
      </c>
      <c r="W140" s="75">
        <f t="shared" si="31"/>
        <v>6.8</v>
      </c>
      <c r="X140" s="75">
        <f t="shared" si="32"/>
        <v>6.8</v>
      </c>
      <c r="Y140" s="75">
        <f t="shared" si="33"/>
        <v>6.8</v>
      </c>
    </row>
    <row r="141" spans="1:25" s="2" customFormat="1" x14ac:dyDescent="0.2">
      <c r="A141" s="11">
        <v>26</v>
      </c>
      <c r="B141" s="28">
        <v>311</v>
      </c>
      <c r="C141" s="34" t="s">
        <v>6</v>
      </c>
      <c r="D141" s="48">
        <v>0</v>
      </c>
      <c r="E141" s="74">
        <f>E32/$D$32%-100</f>
        <v>-2.2999999999999998</v>
      </c>
      <c r="F141" s="74">
        <f t="shared" ref="F141:R141" si="57">F32/$D$32%-100</f>
        <v>-4.7</v>
      </c>
      <c r="G141" s="74">
        <f t="shared" si="57"/>
        <v>-3.8</v>
      </c>
      <c r="H141" s="74">
        <f t="shared" si="57"/>
        <v>-3.8</v>
      </c>
      <c r="I141" s="74">
        <f t="shared" si="57"/>
        <v>-3.8</v>
      </c>
      <c r="J141" s="74">
        <f t="shared" si="57"/>
        <v>-3.8</v>
      </c>
      <c r="K141" s="74">
        <f t="shared" si="57"/>
        <v>-3.3</v>
      </c>
      <c r="L141" s="74">
        <f t="shared" si="57"/>
        <v>-3.3</v>
      </c>
      <c r="M141" s="74">
        <f t="shared" si="57"/>
        <v>-3.3</v>
      </c>
      <c r="N141" s="74">
        <f t="shared" si="57"/>
        <v>-3.3</v>
      </c>
      <c r="O141" s="74">
        <f t="shared" si="57"/>
        <v>-2.8</v>
      </c>
      <c r="P141" s="74">
        <f t="shared" si="57"/>
        <v>-2.8</v>
      </c>
      <c r="Q141" s="74">
        <f t="shared" si="57"/>
        <v>-2.8</v>
      </c>
      <c r="R141" s="74">
        <f t="shared" si="57"/>
        <v>-2.8</v>
      </c>
      <c r="S141" s="74">
        <f>S32/$D$32%-100</f>
        <v>-2.8</v>
      </c>
      <c r="T141" s="74">
        <f>T32/$D$32%-100</f>
        <v>-2.8</v>
      </c>
      <c r="U141" s="74">
        <f t="shared" si="29"/>
        <v>-2.8</v>
      </c>
      <c r="V141" s="74">
        <f t="shared" si="30"/>
        <v>-1.9</v>
      </c>
      <c r="W141" s="74">
        <f t="shared" si="31"/>
        <v>-5.2</v>
      </c>
      <c r="X141" s="74">
        <f t="shared" si="32"/>
        <v>-4.7</v>
      </c>
      <c r="Y141" s="74">
        <f t="shared" si="33"/>
        <v>-4.7</v>
      </c>
    </row>
    <row r="142" spans="1:25" s="12" customFormat="1" x14ac:dyDescent="0.2">
      <c r="A142" s="11">
        <v>27</v>
      </c>
      <c r="B142" s="28">
        <v>315</v>
      </c>
      <c r="C142" s="34" t="s">
        <v>19</v>
      </c>
      <c r="D142" s="48">
        <v>0</v>
      </c>
      <c r="E142" s="74">
        <f>E33/$D$33%-100</f>
        <v>-1.5</v>
      </c>
      <c r="F142" s="74">
        <f t="shared" ref="F142:R142" si="58">F33/$D$33%-100</f>
        <v>-0.7</v>
      </c>
      <c r="G142" s="74">
        <f t="shared" si="58"/>
        <v>2.5</v>
      </c>
      <c r="H142" s="74">
        <f t="shared" si="58"/>
        <v>2.5</v>
      </c>
      <c r="I142" s="74">
        <f t="shared" si="58"/>
        <v>2.5</v>
      </c>
      <c r="J142" s="74">
        <f t="shared" si="58"/>
        <v>2.5</v>
      </c>
      <c r="K142" s="74">
        <f t="shared" si="58"/>
        <v>10.6</v>
      </c>
      <c r="L142" s="74">
        <f t="shared" si="58"/>
        <v>10.6</v>
      </c>
      <c r="M142" s="74">
        <f t="shared" si="58"/>
        <v>10.6</v>
      </c>
      <c r="N142" s="74">
        <f t="shared" si="58"/>
        <v>10.6</v>
      </c>
      <c r="O142" s="74">
        <f t="shared" si="58"/>
        <v>11.1</v>
      </c>
      <c r="P142" s="74">
        <f t="shared" si="58"/>
        <v>11.2</v>
      </c>
      <c r="Q142" s="74">
        <f t="shared" si="58"/>
        <v>11.2</v>
      </c>
      <c r="R142" s="74">
        <f t="shared" si="58"/>
        <v>11.7</v>
      </c>
      <c r="S142" s="74">
        <f>S33/$D$33%-100</f>
        <v>11.8</v>
      </c>
      <c r="T142" s="74">
        <f>T33/$D$33%-100</f>
        <v>11.7</v>
      </c>
      <c r="U142" s="74">
        <f t="shared" si="29"/>
        <v>12.1</v>
      </c>
      <c r="V142" s="74">
        <f t="shared" si="30"/>
        <v>12.2</v>
      </c>
      <c r="W142" s="74">
        <f t="shared" si="31"/>
        <v>12.3</v>
      </c>
      <c r="X142" s="74">
        <f t="shared" si="32"/>
        <v>12.5</v>
      </c>
      <c r="Y142" s="74">
        <f t="shared" si="33"/>
        <v>13.6</v>
      </c>
    </row>
    <row r="143" spans="1:25" x14ac:dyDescent="0.2">
      <c r="A143" s="11">
        <v>28</v>
      </c>
      <c r="B143" s="28">
        <v>316</v>
      </c>
      <c r="C143" s="34" t="s">
        <v>45</v>
      </c>
      <c r="D143" s="48">
        <v>0</v>
      </c>
      <c r="E143" s="74">
        <f>E34/$D$34%-100</f>
        <v>1.3</v>
      </c>
      <c r="F143" s="74">
        <f t="shared" ref="F143:R143" si="59">F34/$D$34%-100</f>
        <v>3.7</v>
      </c>
      <c r="G143" s="74">
        <f t="shared" si="59"/>
        <v>3.7</v>
      </c>
      <c r="H143" s="74">
        <f t="shared" si="59"/>
        <v>3.7</v>
      </c>
      <c r="I143" s="74">
        <f t="shared" si="59"/>
        <v>3.7</v>
      </c>
      <c r="J143" s="74">
        <f t="shared" si="59"/>
        <v>3.7</v>
      </c>
      <c r="K143" s="74">
        <f t="shared" si="59"/>
        <v>5.7</v>
      </c>
      <c r="L143" s="74">
        <f t="shared" si="59"/>
        <v>5.7</v>
      </c>
      <c r="M143" s="74">
        <f t="shared" si="59"/>
        <v>5.7</v>
      </c>
      <c r="N143" s="74">
        <f t="shared" si="59"/>
        <v>5.7</v>
      </c>
      <c r="O143" s="74">
        <f t="shared" si="59"/>
        <v>4.8</v>
      </c>
      <c r="P143" s="74">
        <f t="shared" si="59"/>
        <v>6.2</v>
      </c>
      <c r="Q143" s="74">
        <f t="shared" si="59"/>
        <v>6.2</v>
      </c>
      <c r="R143" s="74">
        <f t="shared" si="59"/>
        <v>12</v>
      </c>
      <c r="S143" s="74">
        <f>S34/$D$34%-100</f>
        <v>12.1</v>
      </c>
      <c r="T143" s="74">
        <f>T34/$D$34%-100</f>
        <v>11.6</v>
      </c>
      <c r="U143" s="74">
        <f t="shared" si="29"/>
        <v>11.9</v>
      </c>
      <c r="V143" s="74">
        <f t="shared" si="30"/>
        <v>12.7</v>
      </c>
      <c r="W143" s="74">
        <f t="shared" si="31"/>
        <v>12.1</v>
      </c>
      <c r="X143" s="74">
        <f t="shared" si="32"/>
        <v>12.4</v>
      </c>
      <c r="Y143" s="74">
        <f t="shared" si="33"/>
        <v>12.2</v>
      </c>
    </row>
    <row r="144" spans="1:25" customFormat="1" x14ac:dyDescent="0.2">
      <c r="A144" s="11">
        <v>29</v>
      </c>
      <c r="B144" s="28">
        <v>317</v>
      </c>
      <c r="C144" s="34" t="s">
        <v>20</v>
      </c>
      <c r="D144" s="48">
        <v>0</v>
      </c>
      <c r="E144" s="74">
        <f>E35/$D$35%-100</f>
        <v>2.1</v>
      </c>
      <c r="F144" s="74">
        <f t="shared" ref="F144:R144" si="60">F35/$D$35%-100</f>
        <v>3.5</v>
      </c>
      <c r="G144" s="74">
        <f t="shared" si="60"/>
        <v>5.3</v>
      </c>
      <c r="H144" s="74">
        <f t="shared" si="60"/>
        <v>5.3</v>
      </c>
      <c r="I144" s="74">
        <f t="shared" si="60"/>
        <v>5.3</v>
      </c>
      <c r="J144" s="74">
        <f t="shared" si="60"/>
        <v>5.3</v>
      </c>
      <c r="K144" s="74">
        <f t="shared" si="60"/>
        <v>6.5</v>
      </c>
      <c r="L144" s="74">
        <f t="shared" si="60"/>
        <v>6.5</v>
      </c>
      <c r="M144" s="74">
        <f t="shared" si="60"/>
        <v>6.5</v>
      </c>
      <c r="N144" s="74">
        <f t="shared" si="60"/>
        <v>6.5</v>
      </c>
      <c r="O144" s="74">
        <f t="shared" si="60"/>
        <v>11.6</v>
      </c>
      <c r="P144" s="74">
        <f t="shared" si="60"/>
        <v>11.9</v>
      </c>
      <c r="Q144" s="74">
        <f t="shared" si="60"/>
        <v>13.3</v>
      </c>
      <c r="R144" s="74">
        <f t="shared" si="60"/>
        <v>15.3</v>
      </c>
      <c r="S144" s="74">
        <f>S35/$D$35%-100</f>
        <v>15.2</v>
      </c>
      <c r="T144" s="74">
        <f>T35/$D$35%-100</f>
        <v>14.9</v>
      </c>
      <c r="U144" s="74">
        <f t="shared" si="29"/>
        <v>14.9</v>
      </c>
      <c r="V144" s="74">
        <f t="shared" si="30"/>
        <v>14.8</v>
      </c>
      <c r="W144" s="74">
        <f t="shared" si="31"/>
        <v>14.1</v>
      </c>
      <c r="X144" s="74">
        <f t="shared" si="32"/>
        <v>15.1</v>
      </c>
      <c r="Y144" s="74">
        <f t="shared" si="33"/>
        <v>15.2</v>
      </c>
    </row>
    <row r="145" spans="1:25" s="25" customFormat="1" x14ac:dyDescent="0.2">
      <c r="A145" s="11">
        <v>30</v>
      </c>
      <c r="B145" s="28">
        <v>325</v>
      </c>
      <c r="C145" s="34" t="s">
        <v>5</v>
      </c>
      <c r="D145" s="48">
        <v>0</v>
      </c>
      <c r="E145" s="74">
        <f>E36/$D$36%-100</f>
        <v>10.199999999999999</v>
      </c>
      <c r="F145" s="74">
        <f t="shared" ref="F145:R145" si="61">F36/$D$36%-100</f>
        <v>14</v>
      </c>
      <c r="G145" s="74">
        <f t="shared" si="61"/>
        <v>23.7</v>
      </c>
      <c r="H145" s="74">
        <f t="shared" si="61"/>
        <v>23.7</v>
      </c>
      <c r="I145" s="74">
        <f t="shared" si="61"/>
        <v>23.7</v>
      </c>
      <c r="J145" s="74">
        <f t="shared" si="61"/>
        <v>23.7</v>
      </c>
      <c r="K145" s="74">
        <f t="shared" si="61"/>
        <v>31.3</v>
      </c>
      <c r="L145" s="74">
        <f t="shared" si="61"/>
        <v>31.3</v>
      </c>
      <c r="M145" s="74">
        <f t="shared" si="61"/>
        <v>31.3</v>
      </c>
      <c r="N145" s="74">
        <f t="shared" si="61"/>
        <v>31.3</v>
      </c>
      <c r="O145" s="74">
        <f t="shared" si="61"/>
        <v>32.5</v>
      </c>
      <c r="P145" s="74">
        <f t="shared" si="61"/>
        <v>32.200000000000003</v>
      </c>
      <c r="Q145" s="74">
        <f t="shared" si="61"/>
        <v>32.5</v>
      </c>
      <c r="R145" s="74">
        <f t="shared" si="61"/>
        <v>32.700000000000003</v>
      </c>
      <c r="S145" s="74">
        <f>S36/$D$36%-100</f>
        <v>32.700000000000003</v>
      </c>
      <c r="T145" s="74">
        <f>T36/$D$36%-100</f>
        <v>32.5</v>
      </c>
      <c r="U145" s="74">
        <f t="shared" si="29"/>
        <v>34.799999999999997</v>
      </c>
      <c r="V145" s="74">
        <f t="shared" si="30"/>
        <v>34.799999999999997</v>
      </c>
      <c r="W145" s="74">
        <f t="shared" si="31"/>
        <v>33.9</v>
      </c>
      <c r="X145" s="74">
        <f t="shared" si="32"/>
        <v>33.9</v>
      </c>
      <c r="Y145" s="74">
        <f t="shared" si="33"/>
        <v>33.9</v>
      </c>
    </row>
    <row r="146" spans="1:25" customFormat="1" x14ac:dyDescent="0.2">
      <c r="A146" s="11">
        <v>31</v>
      </c>
      <c r="B146" s="28">
        <v>326</v>
      </c>
      <c r="C146" s="34" t="s">
        <v>21</v>
      </c>
      <c r="D146" s="48">
        <v>0</v>
      </c>
      <c r="E146" s="74">
        <f>E37/$D$37%-100</f>
        <v>2.2000000000000002</v>
      </c>
      <c r="F146" s="74">
        <f t="shared" ref="F146:R146" si="62">F37/$D$37%-100</f>
        <v>6</v>
      </c>
      <c r="G146" s="74">
        <f t="shared" si="62"/>
        <v>14.6</v>
      </c>
      <c r="H146" s="74">
        <f t="shared" si="62"/>
        <v>14.6</v>
      </c>
      <c r="I146" s="74">
        <f t="shared" si="62"/>
        <v>14.6</v>
      </c>
      <c r="J146" s="74">
        <f t="shared" si="62"/>
        <v>14.6</v>
      </c>
      <c r="K146" s="74">
        <f t="shared" si="62"/>
        <v>17.100000000000001</v>
      </c>
      <c r="L146" s="74">
        <f t="shared" si="62"/>
        <v>17.100000000000001</v>
      </c>
      <c r="M146" s="74">
        <f t="shared" si="62"/>
        <v>17.100000000000001</v>
      </c>
      <c r="N146" s="74">
        <f t="shared" si="62"/>
        <v>17.100000000000001</v>
      </c>
      <c r="O146" s="74">
        <f t="shared" si="62"/>
        <v>18.8</v>
      </c>
      <c r="P146" s="74">
        <f t="shared" si="62"/>
        <v>19.5</v>
      </c>
      <c r="Q146" s="74">
        <f t="shared" si="62"/>
        <v>19.899999999999999</v>
      </c>
      <c r="R146" s="74">
        <f t="shared" si="62"/>
        <v>20.8</v>
      </c>
      <c r="S146" s="74">
        <f>S37/$D$37%-100</f>
        <v>21.1</v>
      </c>
      <c r="T146" s="74">
        <f>T37/$D$37%-100</f>
        <v>21.9</v>
      </c>
      <c r="U146" s="74">
        <f t="shared" si="29"/>
        <v>21.9</v>
      </c>
      <c r="V146" s="74">
        <f t="shared" si="30"/>
        <v>23.3</v>
      </c>
      <c r="W146" s="74">
        <f t="shared" si="31"/>
        <v>23.3</v>
      </c>
      <c r="X146" s="74">
        <f t="shared" si="32"/>
        <v>23.5</v>
      </c>
      <c r="Y146" s="74">
        <f t="shared" si="33"/>
        <v>23.9</v>
      </c>
    </row>
    <row r="147" spans="1:25" x14ac:dyDescent="0.2">
      <c r="A147" s="11">
        <v>32</v>
      </c>
      <c r="B147" s="28">
        <v>327</v>
      </c>
      <c r="C147" s="34" t="s">
        <v>25</v>
      </c>
      <c r="D147" s="48">
        <v>0</v>
      </c>
      <c r="E147" s="74">
        <f>E38/$D$38%-100</f>
        <v>9.9</v>
      </c>
      <c r="F147" s="74">
        <f t="shared" ref="F147:R147" si="63">F38/$D$38%-100</f>
        <v>10.199999999999999</v>
      </c>
      <c r="G147" s="74">
        <f t="shared" si="63"/>
        <v>15.7</v>
      </c>
      <c r="H147" s="74">
        <f t="shared" si="63"/>
        <v>15.7</v>
      </c>
      <c r="I147" s="74">
        <f t="shared" si="63"/>
        <v>15.7</v>
      </c>
      <c r="J147" s="74">
        <f t="shared" si="63"/>
        <v>15.7</v>
      </c>
      <c r="K147" s="74">
        <f t="shared" si="63"/>
        <v>20.5</v>
      </c>
      <c r="L147" s="74">
        <f t="shared" si="63"/>
        <v>20.5</v>
      </c>
      <c r="M147" s="74">
        <f t="shared" si="63"/>
        <v>20.5</v>
      </c>
      <c r="N147" s="74">
        <f t="shared" si="63"/>
        <v>20.5</v>
      </c>
      <c r="O147" s="74">
        <f t="shared" si="63"/>
        <v>19.100000000000001</v>
      </c>
      <c r="P147" s="74">
        <f t="shared" si="63"/>
        <v>19.100000000000001</v>
      </c>
      <c r="Q147" s="74">
        <f t="shared" si="63"/>
        <v>19.100000000000001</v>
      </c>
      <c r="R147" s="74">
        <f t="shared" si="63"/>
        <v>19.100000000000001</v>
      </c>
      <c r="S147" s="74">
        <f>S38/$D$38%-100</f>
        <v>19.5</v>
      </c>
      <c r="T147" s="74">
        <f>T38/$D$38%-100</f>
        <v>19.5</v>
      </c>
      <c r="U147" s="74">
        <f t="shared" si="29"/>
        <v>20.5</v>
      </c>
      <c r="V147" s="74">
        <f t="shared" si="30"/>
        <v>20.5</v>
      </c>
      <c r="W147" s="74">
        <f t="shared" si="31"/>
        <v>20.5</v>
      </c>
      <c r="X147" s="74">
        <f t="shared" si="32"/>
        <v>20.5</v>
      </c>
      <c r="Y147" s="74">
        <f t="shared" si="33"/>
        <v>20.8</v>
      </c>
    </row>
    <row r="148" spans="1:25" s="11" customFormat="1" x14ac:dyDescent="0.2">
      <c r="A148" s="11">
        <v>33</v>
      </c>
      <c r="B148" s="28">
        <v>335</v>
      </c>
      <c r="C148" s="34" t="s">
        <v>3</v>
      </c>
      <c r="D148" s="48">
        <v>0</v>
      </c>
      <c r="E148" s="74">
        <f>E39/$D$39%-100</f>
        <v>10.4</v>
      </c>
      <c r="F148" s="74">
        <f t="shared" ref="F148:R148" si="64">F39/$D$39%-100</f>
        <v>13.2</v>
      </c>
      <c r="G148" s="74">
        <f t="shared" si="64"/>
        <v>18.600000000000001</v>
      </c>
      <c r="H148" s="74">
        <f t="shared" si="64"/>
        <v>18.600000000000001</v>
      </c>
      <c r="I148" s="74">
        <f t="shared" si="64"/>
        <v>18.600000000000001</v>
      </c>
      <c r="J148" s="74">
        <f t="shared" si="64"/>
        <v>18.600000000000001</v>
      </c>
      <c r="K148" s="74">
        <f t="shared" si="64"/>
        <v>23.5</v>
      </c>
      <c r="L148" s="74">
        <f t="shared" si="64"/>
        <v>23.5</v>
      </c>
      <c r="M148" s="74">
        <f t="shared" si="64"/>
        <v>23.5</v>
      </c>
      <c r="N148" s="74">
        <f t="shared" si="64"/>
        <v>23.5</v>
      </c>
      <c r="O148" s="74">
        <f t="shared" si="64"/>
        <v>28.2</v>
      </c>
      <c r="P148" s="74">
        <f t="shared" si="64"/>
        <v>28.4</v>
      </c>
      <c r="Q148" s="74">
        <f t="shared" si="64"/>
        <v>29.8</v>
      </c>
      <c r="R148" s="74">
        <f t="shared" si="64"/>
        <v>30.2</v>
      </c>
      <c r="S148" s="74">
        <f>S39/$D$39%-100</f>
        <v>30.7</v>
      </c>
      <c r="T148" s="74">
        <f>T39/$D$39%-100</f>
        <v>31</v>
      </c>
      <c r="U148" s="74">
        <f t="shared" si="29"/>
        <v>22</v>
      </c>
      <c r="V148" s="74">
        <f t="shared" si="30"/>
        <v>31.5</v>
      </c>
      <c r="W148" s="74">
        <f t="shared" si="31"/>
        <v>27.5</v>
      </c>
      <c r="X148" s="74">
        <f t="shared" si="32"/>
        <v>28.8</v>
      </c>
      <c r="Y148" s="74">
        <f t="shared" si="33"/>
        <v>29.2</v>
      </c>
    </row>
    <row r="149" spans="1:25" s="11" customFormat="1" x14ac:dyDescent="0.2">
      <c r="A149" s="11">
        <v>34</v>
      </c>
      <c r="B149" s="28">
        <v>336</v>
      </c>
      <c r="C149" s="34" t="s">
        <v>29</v>
      </c>
      <c r="D149" s="48">
        <v>0</v>
      </c>
      <c r="E149" s="74">
        <f>E40/$D$40%-100</f>
        <v>-2.1</v>
      </c>
      <c r="F149" s="74">
        <f t="shared" ref="F149:R149" si="65">F40/$D$40%-100</f>
        <v>-0.6</v>
      </c>
      <c r="G149" s="74">
        <f t="shared" si="65"/>
        <v>-0.1</v>
      </c>
      <c r="H149" s="74">
        <f t="shared" si="65"/>
        <v>-0.1</v>
      </c>
      <c r="I149" s="74">
        <f t="shared" si="65"/>
        <v>-0.1</v>
      </c>
      <c r="J149" s="74">
        <f t="shared" si="65"/>
        <v>-0.1</v>
      </c>
      <c r="K149" s="74">
        <f t="shared" si="65"/>
        <v>0.8</v>
      </c>
      <c r="L149" s="74">
        <f t="shared" si="65"/>
        <v>0.8</v>
      </c>
      <c r="M149" s="74">
        <f t="shared" si="65"/>
        <v>0.8</v>
      </c>
      <c r="N149" s="74">
        <f t="shared" si="65"/>
        <v>0.8</v>
      </c>
      <c r="O149" s="74">
        <f t="shared" si="65"/>
        <v>1.3</v>
      </c>
      <c r="P149" s="74">
        <f t="shared" si="65"/>
        <v>1.4</v>
      </c>
      <c r="Q149" s="74">
        <f t="shared" si="65"/>
        <v>1.5</v>
      </c>
      <c r="R149" s="74">
        <f t="shared" si="65"/>
        <v>1.8</v>
      </c>
      <c r="S149" s="74">
        <f>S40/$D$40%-100</f>
        <v>2.2999999999999998</v>
      </c>
      <c r="T149" s="74">
        <f>T40/$D$40%-100</f>
        <v>2.4</v>
      </c>
      <c r="U149" s="74">
        <f t="shared" si="29"/>
        <v>1.9</v>
      </c>
      <c r="V149" s="74">
        <f t="shared" si="30"/>
        <v>1.9</v>
      </c>
      <c r="W149" s="74">
        <f t="shared" si="31"/>
        <v>1.9</v>
      </c>
      <c r="X149" s="74">
        <f t="shared" si="32"/>
        <v>2.2000000000000002</v>
      </c>
      <c r="Y149" s="74">
        <f t="shared" si="33"/>
        <v>2.2999999999999998</v>
      </c>
    </row>
    <row r="150" spans="1:25" s="11" customFormat="1" x14ac:dyDescent="0.2">
      <c r="A150" s="11">
        <v>35</v>
      </c>
      <c r="B150" s="41">
        <v>337</v>
      </c>
      <c r="C150" s="42" t="s">
        <v>41</v>
      </c>
      <c r="D150" s="51">
        <v>0</v>
      </c>
      <c r="E150" s="75">
        <f>E41/$D$41%-100</f>
        <v>1.7</v>
      </c>
      <c r="F150" s="75">
        <f t="shared" ref="F150:R150" si="66">F41/$D$41%-100</f>
        <v>2.2000000000000002</v>
      </c>
      <c r="G150" s="75">
        <f t="shared" si="66"/>
        <v>2.5</v>
      </c>
      <c r="H150" s="75">
        <f t="shared" si="66"/>
        <v>2.5</v>
      </c>
      <c r="I150" s="75">
        <f t="shared" si="66"/>
        <v>2.5</v>
      </c>
      <c r="J150" s="75">
        <f t="shared" si="66"/>
        <v>2.5</v>
      </c>
      <c r="K150" s="75">
        <f t="shared" si="66"/>
        <v>3.2</v>
      </c>
      <c r="L150" s="75">
        <f t="shared" si="66"/>
        <v>3.2</v>
      </c>
      <c r="M150" s="75">
        <f t="shared" si="66"/>
        <v>3.2</v>
      </c>
      <c r="N150" s="75">
        <f t="shared" si="66"/>
        <v>3.2</v>
      </c>
      <c r="O150" s="75">
        <f t="shared" si="66"/>
        <v>4.0999999999999996</v>
      </c>
      <c r="P150" s="75">
        <f t="shared" si="66"/>
        <v>2.8</v>
      </c>
      <c r="Q150" s="75">
        <f t="shared" si="66"/>
        <v>2.8</v>
      </c>
      <c r="R150" s="75">
        <f t="shared" si="66"/>
        <v>2.9</v>
      </c>
      <c r="S150" s="75">
        <f>S41/$D$41%-100</f>
        <v>2.9</v>
      </c>
      <c r="T150" s="75">
        <f>T41/$D$41%-100</f>
        <v>4.4000000000000004</v>
      </c>
      <c r="U150" s="75">
        <f t="shared" si="29"/>
        <v>5.8</v>
      </c>
      <c r="V150" s="75">
        <f t="shared" si="30"/>
        <v>6.4</v>
      </c>
      <c r="W150" s="75">
        <f t="shared" si="31"/>
        <v>5.9</v>
      </c>
      <c r="X150" s="75">
        <f t="shared" si="32"/>
        <v>6.1</v>
      </c>
      <c r="Y150" s="75">
        <f t="shared" si="33"/>
        <v>6.1</v>
      </c>
    </row>
    <row r="151" spans="1:25" s="11" customFormat="1" x14ac:dyDescent="0.2">
      <c r="A151" s="11">
        <v>36</v>
      </c>
      <c r="B151" s="28">
        <v>415</v>
      </c>
      <c r="C151" s="34" t="s">
        <v>9</v>
      </c>
      <c r="D151" s="48">
        <v>0</v>
      </c>
      <c r="E151" s="74">
        <f>E42/$D$42%-100</f>
        <v>3.8</v>
      </c>
      <c r="F151" s="74">
        <f t="shared" ref="F151:R151" si="67">F42/$D$42%-100</f>
        <v>8.1</v>
      </c>
      <c r="G151" s="74">
        <f t="shared" si="67"/>
        <v>9.6999999999999993</v>
      </c>
      <c r="H151" s="74">
        <f t="shared" si="67"/>
        <v>9.6999999999999993</v>
      </c>
      <c r="I151" s="74">
        <f t="shared" si="67"/>
        <v>9.6999999999999993</v>
      </c>
      <c r="J151" s="74">
        <f t="shared" si="67"/>
        <v>9.6999999999999993</v>
      </c>
      <c r="K151" s="74">
        <f t="shared" si="67"/>
        <v>10.199999999999999</v>
      </c>
      <c r="L151" s="74">
        <f t="shared" si="67"/>
        <v>10.199999999999999</v>
      </c>
      <c r="M151" s="74">
        <f t="shared" si="67"/>
        <v>10.199999999999999</v>
      </c>
      <c r="N151" s="74">
        <f t="shared" si="67"/>
        <v>10.199999999999999</v>
      </c>
      <c r="O151" s="74">
        <f t="shared" si="67"/>
        <v>11.4</v>
      </c>
      <c r="P151" s="74">
        <f t="shared" si="67"/>
        <v>13.1</v>
      </c>
      <c r="Q151" s="74">
        <f t="shared" si="67"/>
        <v>13.6</v>
      </c>
      <c r="R151" s="74">
        <f t="shared" si="67"/>
        <v>13.6</v>
      </c>
      <c r="S151" s="74">
        <f>S42/$D$42%-100</f>
        <v>14</v>
      </c>
      <c r="T151" s="74">
        <f>T42/$D$42%-100</f>
        <v>14</v>
      </c>
      <c r="U151" s="74">
        <f t="shared" si="29"/>
        <v>16.5</v>
      </c>
      <c r="V151" s="74">
        <f t="shared" si="30"/>
        <v>16.5</v>
      </c>
      <c r="W151" s="74">
        <f t="shared" si="31"/>
        <v>15.7</v>
      </c>
      <c r="X151" s="74">
        <f t="shared" si="32"/>
        <v>15.7</v>
      </c>
      <c r="Y151" s="74">
        <f t="shared" si="33"/>
        <v>16.100000000000001</v>
      </c>
    </row>
    <row r="152" spans="1:25" s="11" customFormat="1" x14ac:dyDescent="0.2">
      <c r="A152" s="11">
        <v>37</v>
      </c>
      <c r="B152" s="28">
        <v>416</v>
      </c>
      <c r="C152" s="34" t="s">
        <v>27</v>
      </c>
      <c r="D152" s="48">
        <v>0</v>
      </c>
      <c r="E152" s="74">
        <f>E43/$D$43%-100</f>
        <v>11.5</v>
      </c>
      <c r="F152" s="74">
        <f t="shared" ref="F152:R152" si="68">F43/$D$43%-100</f>
        <v>27</v>
      </c>
      <c r="G152" s="74">
        <f t="shared" si="68"/>
        <v>28.9</v>
      </c>
      <c r="H152" s="74">
        <f t="shared" si="68"/>
        <v>28.9</v>
      </c>
      <c r="I152" s="74">
        <f t="shared" si="68"/>
        <v>28.9</v>
      </c>
      <c r="J152" s="74">
        <f t="shared" si="68"/>
        <v>28.9</v>
      </c>
      <c r="K152" s="74">
        <f t="shared" si="68"/>
        <v>33.4</v>
      </c>
      <c r="L152" s="74">
        <f t="shared" si="68"/>
        <v>33.4</v>
      </c>
      <c r="M152" s="74">
        <f t="shared" si="68"/>
        <v>33.4</v>
      </c>
      <c r="N152" s="74">
        <f t="shared" si="68"/>
        <v>33.4</v>
      </c>
      <c r="O152" s="74">
        <f t="shared" si="68"/>
        <v>33.700000000000003</v>
      </c>
      <c r="P152" s="74">
        <f t="shared" si="68"/>
        <v>33.700000000000003</v>
      </c>
      <c r="Q152" s="74">
        <f t="shared" si="68"/>
        <v>33.700000000000003</v>
      </c>
      <c r="R152" s="74">
        <f t="shared" si="68"/>
        <v>33.700000000000003</v>
      </c>
      <c r="S152" s="74">
        <f>S43/$D$43%-100</f>
        <v>34.299999999999997</v>
      </c>
      <c r="T152" s="74">
        <f>T43/$D$43%-100</f>
        <v>33.4</v>
      </c>
      <c r="U152" s="74">
        <f t="shared" si="29"/>
        <v>33.4</v>
      </c>
      <c r="V152" s="74">
        <f t="shared" si="30"/>
        <v>33.1</v>
      </c>
      <c r="W152" s="74">
        <f t="shared" si="31"/>
        <v>33.1</v>
      </c>
      <c r="X152" s="74">
        <f t="shared" si="32"/>
        <v>33.4</v>
      </c>
      <c r="Y152" s="74">
        <f t="shared" si="33"/>
        <v>33.4</v>
      </c>
    </row>
    <row r="153" spans="1:25" s="11" customFormat="1" x14ac:dyDescent="0.2">
      <c r="A153" s="11">
        <v>38</v>
      </c>
      <c r="B153" s="28">
        <v>417</v>
      </c>
      <c r="C153" s="34" t="s">
        <v>22</v>
      </c>
      <c r="D153" s="48">
        <v>0</v>
      </c>
      <c r="E153" s="74">
        <f>E44/$D$44%-100</f>
        <v>5.6</v>
      </c>
      <c r="F153" s="74">
        <f t="shared" ref="F153:R153" si="69">F44/$D$44%-100</f>
        <v>6.9</v>
      </c>
      <c r="G153" s="74">
        <f t="shared" si="69"/>
        <v>10.3</v>
      </c>
      <c r="H153" s="74">
        <f t="shared" si="69"/>
        <v>10.3</v>
      </c>
      <c r="I153" s="74">
        <f t="shared" si="69"/>
        <v>10.3</v>
      </c>
      <c r="J153" s="74">
        <f t="shared" si="69"/>
        <v>10.3</v>
      </c>
      <c r="K153" s="74">
        <f t="shared" si="69"/>
        <v>10</v>
      </c>
      <c r="L153" s="74">
        <f t="shared" si="69"/>
        <v>10</v>
      </c>
      <c r="M153" s="74">
        <f t="shared" si="69"/>
        <v>10</v>
      </c>
      <c r="N153" s="74">
        <f t="shared" si="69"/>
        <v>10</v>
      </c>
      <c r="O153" s="74">
        <f t="shared" si="69"/>
        <v>14.4</v>
      </c>
      <c r="P153" s="74">
        <f t="shared" si="69"/>
        <v>14.4</v>
      </c>
      <c r="Q153" s="74">
        <f t="shared" si="69"/>
        <v>14.4</v>
      </c>
      <c r="R153" s="74">
        <f t="shared" si="69"/>
        <v>17.600000000000001</v>
      </c>
      <c r="S153" s="74">
        <f>S44/$D$44%-100</f>
        <v>17.600000000000001</v>
      </c>
      <c r="T153" s="74">
        <f>T44/$D$44%-100</f>
        <v>21.3</v>
      </c>
      <c r="U153" s="74">
        <f t="shared" si="29"/>
        <v>19.100000000000001</v>
      </c>
      <c r="V153" s="74">
        <f t="shared" si="30"/>
        <v>19.399999999999999</v>
      </c>
      <c r="W153" s="74">
        <f t="shared" si="31"/>
        <v>19.100000000000001</v>
      </c>
      <c r="X153" s="74">
        <f t="shared" si="32"/>
        <v>19.399999999999999</v>
      </c>
      <c r="Y153" s="74">
        <f t="shared" si="33"/>
        <v>19.399999999999999</v>
      </c>
    </row>
    <row r="154" spans="1:25" s="1" customFormat="1" x14ac:dyDescent="0.2">
      <c r="A154" s="11">
        <v>39</v>
      </c>
      <c r="B154" s="28">
        <v>421</v>
      </c>
      <c r="C154" s="34" t="s">
        <v>39</v>
      </c>
      <c r="D154" s="48">
        <v>0</v>
      </c>
      <c r="E154" s="74">
        <f>E45/$D$45%-100</f>
        <v>18.899999999999999</v>
      </c>
      <c r="F154" s="74">
        <f t="shared" ref="F154:R154" si="70">F45/$D$45%-100</f>
        <v>28.7</v>
      </c>
      <c r="G154" s="74">
        <f t="shared" si="70"/>
        <v>27</v>
      </c>
      <c r="H154" s="74">
        <f t="shared" si="70"/>
        <v>27</v>
      </c>
      <c r="I154" s="74">
        <f t="shared" si="70"/>
        <v>27</v>
      </c>
      <c r="J154" s="74">
        <f t="shared" si="70"/>
        <v>27</v>
      </c>
      <c r="K154" s="74">
        <f t="shared" si="70"/>
        <v>27</v>
      </c>
      <c r="L154" s="74">
        <f t="shared" si="70"/>
        <v>27</v>
      </c>
      <c r="M154" s="74">
        <f t="shared" si="70"/>
        <v>27</v>
      </c>
      <c r="N154" s="74">
        <f t="shared" si="70"/>
        <v>27</v>
      </c>
      <c r="O154" s="74">
        <f t="shared" si="70"/>
        <v>27</v>
      </c>
      <c r="P154" s="74">
        <f t="shared" si="70"/>
        <v>27</v>
      </c>
      <c r="Q154" s="74">
        <f t="shared" si="70"/>
        <v>27.9</v>
      </c>
      <c r="R154" s="74">
        <f t="shared" si="70"/>
        <v>39.299999999999997</v>
      </c>
      <c r="S154" s="74">
        <f>S45/$D$45%-100</f>
        <v>41</v>
      </c>
      <c r="T154" s="74">
        <f>T45/$D$45%-100</f>
        <v>45.1</v>
      </c>
      <c r="U154" s="74">
        <f t="shared" si="29"/>
        <v>45.1</v>
      </c>
      <c r="V154" s="74">
        <f t="shared" si="30"/>
        <v>45.1</v>
      </c>
      <c r="W154" s="74">
        <f t="shared" si="31"/>
        <v>45.1</v>
      </c>
      <c r="X154" s="74">
        <f t="shared" si="32"/>
        <v>44.3</v>
      </c>
      <c r="Y154" s="74">
        <f t="shared" si="33"/>
        <v>44.3</v>
      </c>
    </row>
    <row r="155" spans="1:25" s="2" customFormat="1" x14ac:dyDescent="0.2">
      <c r="A155" s="11">
        <v>40</v>
      </c>
      <c r="B155" s="28">
        <v>425</v>
      </c>
      <c r="C155" s="34" t="s">
        <v>23</v>
      </c>
      <c r="D155" s="48">
        <v>0</v>
      </c>
      <c r="E155" s="74">
        <f>E46/$D$46%-100</f>
        <v>17.8</v>
      </c>
      <c r="F155" s="74">
        <f t="shared" ref="F155:R155" si="71">F46/$D$46%-100</f>
        <v>22.6</v>
      </c>
      <c r="G155" s="74">
        <f t="shared" si="71"/>
        <v>24.1</v>
      </c>
      <c r="H155" s="74">
        <f t="shared" si="71"/>
        <v>24.1</v>
      </c>
      <c r="I155" s="74">
        <f t="shared" si="71"/>
        <v>24.1</v>
      </c>
      <c r="J155" s="74">
        <f t="shared" si="71"/>
        <v>24.1</v>
      </c>
      <c r="K155" s="74">
        <f t="shared" si="71"/>
        <v>28.5</v>
      </c>
      <c r="L155" s="74">
        <f t="shared" si="71"/>
        <v>28.5</v>
      </c>
      <c r="M155" s="74">
        <f t="shared" si="71"/>
        <v>28.5</v>
      </c>
      <c r="N155" s="74">
        <f t="shared" si="71"/>
        <v>28.5</v>
      </c>
      <c r="O155" s="74">
        <f t="shared" si="71"/>
        <v>35.1</v>
      </c>
      <c r="P155" s="74">
        <f t="shared" si="71"/>
        <v>36.200000000000003</v>
      </c>
      <c r="Q155" s="74">
        <f t="shared" si="71"/>
        <v>36.799999999999997</v>
      </c>
      <c r="R155" s="74">
        <f t="shared" si="71"/>
        <v>38</v>
      </c>
      <c r="S155" s="74">
        <f>S46/$D$46%-100</f>
        <v>39</v>
      </c>
      <c r="T155" s="74">
        <f>T46/$D$46%-100</f>
        <v>39.4</v>
      </c>
      <c r="U155" s="74">
        <f t="shared" si="29"/>
        <v>41.2</v>
      </c>
      <c r="V155" s="74">
        <f t="shared" si="30"/>
        <v>41.3</v>
      </c>
      <c r="W155" s="74">
        <f t="shared" si="31"/>
        <v>32.6</v>
      </c>
      <c r="X155" s="74">
        <f t="shared" si="32"/>
        <v>32.6</v>
      </c>
      <c r="Y155" s="74">
        <f t="shared" si="33"/>
        <v>33.700000000000003</v>
      </c>
    </row>
    <row r="156" spans="1:25" s="12" customFormat="1" x14ac:dyDescent="0.2">
      <c r="A156" s="11">
        <v>41</v>
      </c>
      <c r="B156" s="28">
        <v>426</v>
      </c>
      <c r="C156" s="34" t="s">
        <v>43</v>
      </c>
      <c r="D156" s="48">
        <v>0</v>
      </c>
      <c r="E156" s="74">
        <f>E47/$D$47%-100</f>
        <v>14</v>
      </c>
      <c r="F156" s="74">
        <f t="shared" ref="F156:R156" si="72">F47/$D$47%-100</f>
        <v>15.6</v>
      </c>
      <c r="G156" s="74">
        <f t="shared" si="72"/>
        <v>19.100000000000001</v>
      </c>
      <c r="H156" s="74">
        <f t="shared" si="72"/>
        <v>19.100000000000001</v>
      </c>
      <c r="I156" s="74">
        <f t="shared" si="72"/>
        <v>19.100000000000001</v>
      </c>
      <c r="J156" s="74">
        <f t="shared" si="72"/>
        <v>19.100000000000001</v>
      </c>
      <c r="K156" s="74">
        <f t="shared" si="72"/>
        <v>19.899999999999999</v>
      </c>
      <c r="L156" s="74">
        <f t="shared" si="72"/>
        <v>19.899999999999999</v>
      </c>
      <c r="M156" s="74">
        <f t="shared" si="72"/>
        <v>19.899999999999999</v>
      </c>
      <c r="N156" s="74">
        <f t="shared" si="72"/>
        <v>19.899999999999999</v>
      </c>
      <c r="O156" s="74">
        <f t="shared" si="72"/>
        <v>22.6</v>
      </c>
      <c r="P156" s="74">
        <f t="shared" si="72"/>
        <v>22.8</v>
      </c>
      <c r="Q156" s="74">
        <f t="shared" si="72"/>
        <v>23</v>
      </c>
      <c r="R156" s="74">
        <f t="shared" si="72"/>
        <v>23.3</v>
      </c>
      <c r="S156" s="74">
        <f>S47/$D$47%-100</f>
        <v>23.4</v>
      </c>
      <c r="T156" s="74">
        <f>T47/$D$47%-100</f>
        <v>25.1</v>
      </c>
      <c r="U156" s="74">
        <f t="shared" si="29"/>
        <v>25.7</v>
      </c>
      <c r="V156" s="74">
        <f t="shared" si="30"/>
        <v>26</v>
      </c>
      <c r="W156" s="74">
        <f t="shared" si="31"/>
        <v>24.1</v>
      </c>
      <c r="X156" s="74">
        <f t="shared" si="32"/>
        <v>24.2</v>
      </c>
      <c r="Y156" s="74">
        <f t="shared" si="33"/>
        <v>24.7</v>
      </c>
    </row>
    <row r="157" spans="1:25" x14ac:dyDescent="0.2">
      <c r="A157" s="11">
        <v>42</v>
      </c>
      <c r="B157" s="28">
        <v>435</v>
      </c>
      <c r="C157" s="34" t="s">
        <v>24</v>
      </c>
      <c r="D157" s="48">
        <v>0</v>
      </c>
      <c r="E157" s="74">
        <f>E48/$D$48%-100</f>
        <v>3.8</v>
      </c>
      <c r="F157" s="74">
        <f t="shared" ref="F157:R157" si="73">F48/$D$48%-100</f>
        <v>7.5</v>
      </c>
      <c r="G157" s="74">
        <f t="shared" si="73"/>
        <v>8</v>
      </c>
      <c r="H157" s="74">
        <f t="shared" si="73"/>
        <v>8</v>
      </c>
      <c r="I157" s="74">
        <f t="shared" si="73"/>
        <v>8</v>
      </c>
      <c r="J157" s="74">
        <f t="shared" si="73"/>
        <v>8</v>
      </c>
      <c r="K157" s="74">
        <f t="shared" si="73"/>
        <v>8</v>
      </c>
      <c r="L157" s="74">
        <f t="shared" si="73"/>
        <v>8</v>
      </c>
      <c r="M157" s="74">
        <f t="shared" si="73"/>
        <v>8</v>
      </c>
      <c r="N157" s="74">
        <f t="shared" si="73"/>
        <v>8</v>
      </c>
      <c r="O157" s="74">
        <f t="shared" si="73"/>
        <v>11</v>
      </c>
      <c r="P157" s="74">
        <f t="shared" si="73"/>
        <v>11</v>
      </c>
      <c r="Q157" s="74">
        <f t="shared" si="73"/>
        <v>11.3</v>
      </c>
      <c r="R157" s="74">
        <f t="shared" si="73"/>
        <v>11</v>
      </c>
      <c r="S157" s="74">
        <f>S48/$D$48%-100</f>
        <v>11.5</v>
      </c>
      <c r="T157" s="74">
        <f>T48/$D$48%-100</f>
        <v>11.6</v>
      </c>
      <c r="U157" s="74">
        <f t="shared" si="29"/>
        <v>11.9</v>
      </c>
      <c r="V157" s="74">
        <f t="shared" si="30"/>
        <v>11.9</v>
      </c>
      <c r="W157" s="74">
        <f t="shared" si="31"/>
        <v>10.7</v>
      </c>
      <c r="X157" s="74">
        <f t="shared" si="32"/>
        <v>10.7</v>
      </c>
      <c r="Y157" s="74">
        <f t="shared" si="33"/>
        <v>10.8</v>
      </c>
    </row>
    <row r="158" spans="1:25" customFormat="1" x14ac:dyDescent="0.2">
      <c r="A158" s="11">
        <v>43</v>
      </c>
      <c r="B158" s="28">
        <v>436</v>
      </c>
      <c r="C158" s="34" t="s">
        <v>4</v>
      </c>
      <c r="D158" s="48">
        <v>0</v>
      </c>
      <c r="E158" s="74">
        <f>E49/$D$49%-100</f>
        <v>8.1</v>
      </c>
      <c r="F158" s="74">
        <f t="shared" ref="F158:R158" si="74">F49/$D$49%-100</f>
        <v>9.1</v>
      </c>
      <c r="G158" s="74">
        <f t="shared" si="74"/>
        <v>9.8000000000000007</v>
      </c>
      <c r="H158" s="74">
        <f t="shared" si="74"/>
        <v>9.8000000000000007</v>
      </c>
      <c r="I158" s="74">
        <f t="shared" si="74"/>
        <v>9.8000000000000007</v>
      </c>
      <c r="J158" s="74">
        <f t="shared" si="74"/>
        <v>9.8000000000000007</v>
      </c>
      <c r="K158" s="74">
        <f t="shared" si="74"/>
        <v>11.2</v>
      </c>
      <c r="L158" s="74">
        <f t="shared" si="74"/>
        <v>11.2</v>
      </c>
      <c r="M158" s="74">
        <f t="shared" si="74"/>
        <v>11.2</v>
      </c>
      <c r="N158" s="74">
        <f t="shared" si="74"/>
        <v>11.2</v>
      </c>
      <c r="O158" s="74">
        <f t="shared" si="74"/>
        <v>12.1</v>
      </c>
      <c r="P158" s="74">
        <f t="shared" si="74"/>
        <v>12.7</v>
      </c>
      <c r="Q158" s="74">
        <f t="shared" si="74"/>
        <v>13</v>
      </c>
      <c r="R158" s="74">
        <f t="shared" si="74"/>
        <v>13.1</v>
      </c>
      <c r="S158" s="74">
        <f>S49/$D$49%-100</f>
        <v>13.4</v>
      </c>
      <c r="T158" s="74">
        <f>T49/$D$49%-100</f>
        <v>13.6</v>
      </c>
      <c r="U158" s="74">
        <f t="shared" si="29"/>
        <v>14.4</v>
      </c>
      <c r="V158" s="74">
        <f t="shared" si="30"/>
        <v>14.4</v>
      </c>
      <c r="W158" s="74">
        <f t="shared" si="31"/>
        <v>13.1</v>
      </c>
      <c r="X158" s="74">
        <f t="shared" si="32"/>
        <v>13.2</v>
      </c>
      <c r="Y158" s="74">
        <f t="shared" si="33"/>
        <v>13.3</v>
      </c>
    </row>
    <row r="159" spans="1:25" s="25" customFormat="1" x14ac:dyDescent="0.2">
      <c r="A159" s="11">
        <v>44</v>
      </c>
      <c r="B159" s="41">
        <v>437</v>
      </c>
      <c r="C159" s="42" t="s">
        <v>26</v>
      </c>
      <c r="D159" s="51">
        <v>0</v>
      </c>
      <c r="E159" s="75">
        <f>E50/$D$50%-100</f>
        <v>2.6</v>
      </c>
      <c r="F159" s="75">
        <f t="shared" ref="F159:R159" si="75">F50/$D$50%-100</f>
        <v>6.8</v>
      </c>
      <c r="G159" s="75">
        <f t="shared" si="75"/>
        <v>15.2</v>
      </c>
      <c r="H159" s="75">
        <f t="shared" si="75"/>
        <v>15.2</v>
      </c>
      <c r="I159" s="75">
        <f t="shared" si="75"/>
        <v>15.2</v>
      </c>
      <c r="J159" s="75">
        <f t="shared" si="75"/>
        <v>15.2</v>
      </c>
      <c r="K159" s="75">
        <f t="shared" si="75"/>
        <v>22.3</v>
      </c>
      <c r="L159" s="75">
        <f t="shared" si="75"/>
        <v>22.3</v>
      </c>
      <c r="M159" s="75">
        <f t="shared" si="75"/>
        <v>22.3</v>
      </c>
      <c r="N159" s="75">
        <f t="shared" si="75"/>
        <v>22.3</v>
      </c>
      <c r="O159" s="75">
        <f t="shared" si="75"/>
        <v>31.7</v>
      </c>
      <c r="P159" s="75">
        <f t="shared" si="75"/>
        <v>33.700000000000003</v>
      </c>
      <c r="Q159" s="75">
        <f t="shared" si="75"/>
        <v>35.200000000000003</v>
      </c>
      <c r="R159" s="75">
        <f t="shared" si="75"/>
        <v>35.299999999999997</v>
      </c>
      <c r="S159" s="75">
        <f>S50/$D$50%-100</f>
        <v>35.6</v>
      </c>
      <c r="T159" s="75">
        <f>T50/$D$50%-100</f>
        <v>35.5</v>
      </c>
      <c r="U159" s="75">
        <f t="shared" si="29"/>
        <v>35.700000000000003</v>
      </c>
      <c r="V159" s="75">
        <f t="shared" si="30"/>
        <v>36</v>
      </c>
      <c r="W159" s="75">
        <f t="shared" si="31"/>
        <v>33.4</v>
      </c>
      <c r="X159" s="75">
        <f t="shared" si="32"/>
        <v>33.5</v>
      </c>
      <c r="Y159" s="75">
        <f t="shared" si="33"/>
        <v>33.299999999999997</v>
      </c>
    </row>
    <row r="160" spans="1:25" customFormat="1" x14ac:dyDescent="0.2">
      <c r="A160" s="11">
        <v>45</v>
      </c>
      <c r="B160" s="11"/>
      <c r="C160" s="11"/>
      <c r="D160" s="5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U160" s="74"/>
    </row>
    <row r="161" spans="1:25" x14ac:dyDescent="0.2">
      <c r="A161" s="11">
        <v>46</v>
      </c>
      <c r="B161" s="28" t="s">
        <v>1</v>
      </c>
      <c r="C161" s="34" t="s">
        <v>32</v>
      </c>
      <c r="D161" s="48">
        <v>0</v>
      </c>
      <c r="E161" s="74">
        <f>E52/$D$52%-100</f>
        <v>4.8</v>
      </c>
      <c r="F161" s="74">
        <f t="shared" ref="F161:R161" si="76">F52/$D$52%-100</f>
        <v>7.5</v>
      </c>
      <c r="G161" s="74">
        <f t="shared" si="76"/>
        <v>10</v>
      </c>
      <c r="H161" s="74">
        <f t="shared" si="76"/>
        <v>10</v>
      </c>
      <c r="I161" s="74">
        <f t="shared" si="76"/>
        <v>10</v>
      </c>
      <c r="J161" s="74">
        <f t="shared" si="76"/>
        <v>10</v>
      </c>
      <c r="K161" s="74">
        <f t="shared" si="76"/>
        <v>13.9</v>
      </c>
      <c r="L161" s="74">
        <f t="shared" si="76"/>
        <v>13.9</v>
      </c>
      <c r="M161" s="74">
        <f t="shared" si="76"/>
        <v>13.9</v>
      </c>
      <c r="N161" s="74">
        <f t="shared" si="76"/>
        <v>13.9</v>
      </c>
      <c r="O161" s="74">
        <f t="shared" si="76"/>
        <v>17.399999999999999</v>
      </c>
      <c r="P161" s="74">
        <f t="shared" si="76"/>
        <v>17.899999999999999</v>
      </c>
      <c r="Q161" s="74">
        <f t="shared" si="76"/>
        <v>18.600000000000001</v>
      </c>
      <c r="R161" s="74">
        <f t="shared" si="76"/>
        <v>19.399999999999999</v>
      </c>
      <c r="S161" s="74">
        <f>S52/$D$52%-100</f>
        <v>19.8</v>
      </c>
      <c r="T161" s="74">
        <f>T52/$D$52%-100</f>
        <v>19.8</v>
      </c>
      <c r="U161" s="74">
        <f t="shared" si="29"/>
        <v>20.2</v>
      </c>
      <c r="V161" s="74">
        <f t="shared" si="30"/>
        <v>20.482631417153399</v>
      </c>
      <c r="W161" s="74">
        <f t="shared" si="31"/>
        <v>19.600000000000001</v>
      </c>
      <c r="X161" s="74">
        <f t="shared" si="32"/>
        <v>19.9508146326468</v>
      </c>
      <c r="Y161" s="74">
        <f t="shared" si="33"/>
        <v>20.100000000000001</v>
      </c>
    </row>
    <row r="162" spans="1:25" s="11" customFormat="1" x14ac:dyDescent="0.2"/>
    <row r="163" spans="1:25" s="11" customFormat="1" x14ac:dyDescent="0.2">
      <c r="D163" s="11" t="s">
        <v>56</v>
      </c>
      <c r="E163" s="11">
        <f>MIN(E116:E159)</f>
        <v>-14.4</v>
      </c>
      <c r="F163" s="11">
        <f t="shared" ref="F163:R163" si="77">MIN(F116:F159)</f>
        <v>-14.4</v>
      </c>
      <c r="G163" s="11">
        <f t="shared" si="77"/>
        <v>-14.4</v>
      </c>
      <c r="H163" s="11">
        <f t="shared" si="77"/>
        <v>-14.4</v>
      </c>
      <c r="I163" s="11">
        <f t="shared" si="77"/>
        <v>-14.4</v>
      </c>
      <c r="J163" s="11">
        <f t="shared" si="77"/>
        <v>-14.4</v>
      </c>
      <c r="K163" s="11">
        <f t="shared" si="77"/>
        <v>-14.4</v>
      </c>
      <c r="L163" s="11">
        <f t="shared" si="77"/>
        <v>-14.4</v>
      </c>
      <c r="M163" s="11">
        <f t="shared" si="77"/>
        <v>-14.4</v>
      </c>
      <c r="N163" s="11">
        <f t="shared" si="77"/>
        <v>-14.4</v>
      </c>
      <c r="O163" s="11">
        <f t="shared" si="77"/>
        <v>-10.199999999999999</v>
      </c>
      <c r="P163" s="11">
        <f t="shared" si="77"/>
        <v>-10.4</v>
      </c>
      <c r="Q163" s="11">
        <f t="shared" si="77"/>
        <v>-10.4</v>
      </c>
      <c r="R163" s="11">
        <f t="shared" si="77"/>
        <v>-10.4</v>
      </c>
      <c r="S163" s="11">
        <f t="shared" ref="S163:X163" si="78">MIN(S116:S159)</f>
        <v>-10.4</v>
      </c>
      <c r="T163" s="11">
        <f t="shared" si="78"/>
        <v>-10.4</v>
      </c>
      <c r="U163" s="11">
        <f t="shared" si="78"/>
        <v>-10.199999999999999</v>
      </c>
      <c r="V163" s="11">
        <f t="shared" si="78"/>
        <v>-9.9</v>
      </c>
      <c r="W163" s="11">
        <f t="shared" si="78"/>
        <v>-9.9</v>
      </c>
      <c r="X163" s="11">
        <f t="shared" si="78"/>
        <v>-9.9</v>
      </c>
      <c r="Y163" s="11">
        <f t="shared" ref="Y163" si="79">MIN(Y116:Y159)</f>
        <v>-9.9</v>
      </c>
    </row>
    <row r="164" spans="1:25" s="11" customFormat="1" x14ac:dyDescent="0.2">
      <c r="D164" s="11" t="s">
        <v>57</v>
      </c>
      <c r="E164" s="11">
        <f>MAX(E116:E159)</f>
        <v>47.2</v>
      </c>
      <c r="F164" s="11">
        <f t="shared" ref="F164:R164" si="80">MAX(F116:F159)</f>
        <v>39.6</v>
      </c>
      <c r="G164" s="11">
        <f t="shared" si="80"/>
        <v>52.8</v>
      </c>
      <c r="H164" s="11">
        <f t="shared" si="80"/>
        <v>52.8</v>
      </c>
      <c r="I164" s="11">
        <f t="shared" si="80"/>
        <v>52.8</v>
      </c>
      <c r="J164" s="11">
        <f t="shared" si="80"/>
        <v>52.8</v>
      </c>
      <c r="K164" s="11">
        <f t="shared" si="80"/>
        <v>54.7</v>
      </c>
      <c r="L164" s="11">
        <f t="shared" si="80"/>
        <v>54.7</v>
      </c>
      <c r="M164" s="11">
        <f t="shared" si="80"/>
        <v>54.7</v>
      </c>
      <c r="N164" s="11">
        <f t="shared" si="80"/>
        <v>54.7</v>
      </c>
      <c r="O164" s="11">
        <f t="shared" si="80"/>
        <v>54.7</v>
      </c>
      <c r="P164" s="11">
        <f t="shared" si="80"/>
        <v>54.7</v>
      </c>
      <c r="Q164" s="11">
        <f t="shared" si="80"/>
        <v>54.7</v>
      </c>
      <c r="R164" s="11">
        <f t="shared" si="80"/>
        <v>98.1</v>
      </c>
      <c r="S164" s="11">
        <f t="shared" ref="S164:X164" si="81">MAX(S116:S159)</f>
        <v>158.5</v>
      </c>
      <c r="T164" s="11">
        <f t="shared" si="81"/>
        <v>158.5</v>
      </c>
      <c r="U164" s="11">
        <f t="shared" si="81"/>
        <v>158.5</v>
      </c>
      <c r="V164" s="11">
        <f t="shared" si="81"/>
        <v>156.6</v>
      </c>
      <c r="W164" s="11">
        <f t="shared" si="81"/>
        <v>156.6</v>
      </c>
      <c r="X164" s="11">
        <f t="shared" si="81"/>
        <v>156.6</v>
      </c>
      <c r="Y164" s="11">
        <f t="shared" ref="Y164" si="82">MAX(Y116:Y159)</f>
        <v>158.5</v>
      </c>
    </row>
    <row r="165" spans="1:25" s="11" customFormat="1" x14ac:dyDescent="0.2"/>
    <row r="166" spans="1:25" s="11" customFormat="1" x14ac:dyDescent="0.2"/>
    <row r="167" spans="1:25" s="11" customFormat="1" x14ac:dyDescent="0.2"/>
    <row r="168" spans="1:25" s="1" customFormat="1" x14ac:dyDescent="0.2"/>
    <row r="169" spans="1:25" s="2" customFormat="1" x14ac:dyDescent="0.2"/>
    <row r="170" spans="1:25" s="12" customFormat="1" x14ac:dyDescent="0.2"/>
    <row r="172" spans="1:25" customFormat="1" x14ac:dyDescent="0.2"/>
    <row r="173" spans="1:25" s="25" customFormat="1" x14ac:dyDescent="0.2"/>
    <row r="174" spans="1:25" customFormat="1" x14ac:dyDescent="0.2"/>
    <row r="176" spans="1:25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" customFormat="1" x14ac:dyDescent="0.2"/>
    <row r="183" s="2" customFormat="1" x14ac:dyDescent="0.2"/>
    <row r="184" s="12" customFormat="1" x14ac:dyDescent="0.2"/>
    <row r="186" customFormat="1" x14ac:dyDescent="0.2"/>
    <row r="187" s="25" customFormat="1" x14ac:dyDescent="0.2"/>
    <row r="188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" customFormat="1" x14ac:dyDescent="0.2"/>
    <row r="197" s="2" customFormat="1" x14ac:dyDescent="0.2"/>
    <row r="198" s="12" customFormat="1" x14ac:dyDescent="0.2"/>
    <row r="200" customFormat="1" x14ac:dyDescent="0.2"/>
    <row r="201" s="25" customFormat="1" x14ac:dyDescent="0.2"/>
    <row r="202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" customFormat="1" x14ac:dyDescent="0.2"/>
    <row r="211" s="2" customFormat="1" x14ac:dyDescent="0.2"/>
    <row r="212" s="12" customFormat="1" x14ac:dyDescent="0.2"/>
    <row r="214" customFormat="1" x14ac:dyDescent="0.2"/>
    <row r="215" s="25" customFormat="1" x14ac:dyDescent="0.2"/>
    <row r="216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" customFormat="1" x14ac:dyDescent="0.2"/>
    <row r="225" s="2" customFormat="1" x14ac:dyDescent="0.2"/>
    <row r="226" s="12" customFormat="1" x14ac:dyDescent="0.2"/>
    <row r="228" customFormat="1" x14ac:dyDescent="0.2"/>
    <row r="229" s="25" customFormat="1" x14ac:dyDescent="0.2"/>
    <row r="230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" customFormat="1" x14ac:dyDescent="0.2"/>
    <row r="239" s="2" customFormat="1" x14ac:dyDescent="0.2"/>
    <row r="240" s="12" customFormat="1" x14ac:dyDescent="0.2"/>
    <row r="242" customFormat="1" x14ac:dyDescent="0.2"/>
    <row r="243" s="25" customFormat="1" x14ac:dyDescent="0.2"/>
    <row r="244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" customFormat="1" x14ac:dyDescent="0.2"/>
    <row r="253" s="2" customFormat="1" x14ac:dyDescent="0.2"/>
    <row r="254" s="12" customFormat="1" x14ac:dyDescent="0.2"/>
    <row r="256" customFormat="1" x14ac:dyDescent="0.2"/>
    <row r="257" s="25" customFormat="1" x14ac:dyDescent="0.2"/>
    <row r="258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" customFormat="1" x14ac:dyDescent="0.2"/>
    <row r="267" s="2" customFormat="1" x14ac:dyDescent="0.2"/>
    <row r="268" s="12" customFormat="1" x14ac:dyDescent="0.2"/>
    <row r="270" customFormat="1" x14ac:dyDescent="0.2"/>
    <row r="271" s="25" customFormat="1" x14ac:dyDescent="0.2"/>
    <row r="272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" customFormat="1" x14ac:dyDescent="0.2"/>
    <row r="281" s="2" customFormat="1" x14ac:dyDescent="0.2"/>
    <row r="282" s="12" customFormat="1" x14ac:dyDescent="0.2"/>
    <row r="284" customFormat="1" x14ac:dyDescent="0.2"/>
    <row r="285" s="25" customFormat="1" x14ac:dyDescent="0.2"/>
    <row r="286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" customFormat="1" x14ac:dyDescent="0.2"/>
    <row r="295" s="2" customFormat="1" x14ac:dyDescent="0.2"/>
    <row r="296" s="12" customFormat="1" x14ac:dyDescent="0.2"/>
    <row r="298" customFormat="1" x14ac:dyDescent="0.2"/>
    <row r="299" s="25" customFormat="1" x14ac:dyDescent="0.2"/>
    <row r="300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" customFormat="1" x14ac:dyDescent="0.2"/>
    <row r="309" s="2" customFormat="1" x14ac:dyDescent="0.2"/>
    <row r="310" s="12" customFormat="1" x14ac:dyDescent="0.2"/>
    <row r="312" customFormat="1" x14ac:dyDescent="0.2"/>
    <row r="313" s="25" customFormat="1" x14ac:dyDescent="0.2"/>
    <row r="314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" customFormat="1" x14ac:dyDescent="0.2"/>
    <row r="323" s="2" customFormat="1" x14ac:dyDescent="0.2"/>
    <row r="324" s="12" customFormat="1" x14ac:dyDescent="0.2"/>
    <row r="326" customFormat="1" x14ac:dyDescent="0.2"/>
    <row r="327" s="25" customFormat="1" x14ac:dyDescent="0.2"/>
    <row r="328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" customFormat="1" x14ac:dyDescent="0.2"/>
    <row r="337" s="2" customFormat="1" x14ac:dyDescent="0.2"/>
    <row r="338" s="12" customFormat="1" x14ac:dyDescent="0.2"/>
    <row r="340" customFormat="1" x14ac:dyDescent="0.2"/>
    <row r="341" s="25" customFormat="1" x14ac:dyDescent="0.2"/>
    <row r="342" customFormat="1" x14ac:dyDescent="0.2"/>
    <row r="344" s="11" customFormat="1" x14ac:dyDescent="0.2"/>
    <row r="345" s="11" customFormat="1" x14ac:dyDescent="0.2"/>
    <row r="346" s="11" customFormat="1" x14ac:dyDescent="0.2"/>
    <row r="347" s="11" customFormat="1" x14ac:dyDescent="0.2"/>
    <row r="348" s="11" customFormat="1" x14ac:dyDescent="0.2"/>
    <row r="349" s="11" customFormat="1" x14ac:dyDescent="0.2"/>
    <row r="350" s="1" customFormat="1" x14ac:dyDescent="0.2"/>
    <row r="351" s="2" customFormat="1" x14ac:dyDescent="0.2"/>
    <row r="352" s="12" customFormat="1" x14ac:dyDescent="0.2"/>
    <row r="354" customFormat="1" x14ac:dyDescent="0.2"/>
    <row r="355" s="25" customFormat="1" x14ac:dyDescent="0.2"/>
    <row r="356" customFormat="1" x14ac:dyDescent="0.2"/>
    <row r="358" s="11" customFormat="1" x14ac:dyDescent="0.2"/>
    <row r="359" s="11" customFormat="1" x14ac:dyDescent="0.2"/>
    <row r="360" s="11" customFormat="1" x14ac:dyDescent="0.2"/>
    <row r="361" s="11" customFormat="1" x14ac:dyDescent="0.2"/>
    <row r="362" s="11" customFormat="1" x14ac:dyDescent="0.2"/>
    <row r="363" s="11" customFormat="1" x14ac:dyDescent="0.2"/>
    <row r="364" s="1" customFormat="1" x14ac:dyDescent="0.2"/>
    <row r="365" s="2" customFormat="1" x14ac:dyDescent="0.2"/>
    <row r="366" s="12" customFormat="1" x14ac:dyDescent="0.2"/>
    <row r="368" customFormat="1" x14ac:dyDescent="0.2"/>
    <row r="369" s="25" customFormat="1" x14ac:dyDescent="0.2"/>
    <row r="370" customFormat="1" x14ac:dyDescent="0.2"/>
    <row r="372" s="11" customFormat="1" x14ac:dyDescent="0.2"/>
    <row r="373" s="11" customFormat="1" x14ac:dyDescent="0.2"/>
    <row r="374" s="11" customFormat="1" x14ac:dyDescent="0.2"/>
    <row r="375" s="11" customFormat="1" x14ac:dyDescent="0.2"/>
    <row r="376" s="11" customFormat="1" x14ac:dyDescent="0.2"/>
    <row r="377" s="11" customFormat="1" x14ac:dyDescent="0.2"/>
    <row r="378" s="1" customFormat="1" x14ac:dyDescent="0.2"/>
    <row r="379" s="2" customFormat="1" x14ac:dyDescent="0.2"/>
    <row r="380" s="12" customFormat="1" x14ac:dyDescent="0.2"/>
    <row r="382" customFormat="1" x14ac:dyDescent="0.2"/>
    <row r="383" s="25" customFormat="1" x14ac:dyDescent="0.2"/>
    <row r="384" customFormat="1" x14ac:dyDescent="0.2"/>
    <row r="386" s="11" customFormat="1" x14ac:dyDescent="0.2"/>
    <row r="387" s="11" customFormat="1" x14ac:dyDescent="0.2"/>
    <row r="388" s="11" customFormat="1" x14ac:dyDescent="0.2"/>
    <row r="389" s="11" customFormat="1" x14ac:dyDescent="0.2"/>
    <row r="390" s="11" customFormat="1" x14ac:dyDescent="0.2"/>
    <row r="391" s="11" customFormat="1" x14ac:dyDescent="0.2"/>
    <row r="392" s="1" customFormat="1" x14ac:dyDescent="0.2"/>
    <row r="393" s="2" customFormat="1" x14ac:dyDescent="0.2"/>
    <row r="394" s="12" customFormat="1" x14ac:dyDescent="0.2"/>
    <row r="396" customFormat="1" x14ac:dyDescent="0.2"/>
    <row r="397" s="25" customFormat="1" x14ac:dyDescent="0.2"/>
    <row r="398" customFormat="1" x14ac:dyDescent="0.2"/>
    <row r="400" s="11" customFormat="1" x14ac:dyDescent="0.2"/>
    <row r="401" s="11" customFormat="1" x14ac:dyDescent="0.2"/>
    <row r="402" s="11" customFormat="1" x14ac:dyDescent="0.2"/>
    <row r="403" s="11" customFormat="1" x14ac:dyDescent="0.2"/>
    <row r="404" s="11" customFormat="1" x14ac:dyDescent="0.2"/>
    <row r="405" s="11" customFormat="1" x14ac:dyDescent="0.2"/>
    <row r="406" s="1" customFormat="1" x14ac:dyDescent="0.2"/>
    <row r="407" s="2" customFormat="1" x14ac:dyDescent="0.2"/>
    <row r="408" s="12" customFormat="1" x14ac:dyDescent="0.2"/>
    <row r="410" customFormat="1" x14ac:dyDescent="0.2"/>
    <row r="411" s="25" customFormat="1" x14ac:dyDescent="0.2"/>
    <row r="412" customFormat="1" x14ac:dyDescent="0.2"/>
    <row r="414" s="11" customFormat="1" x14ac:dyDescent="0.2"/>
    <row r="415" s="11" customFormat="1" x14ac:dyDescent="0.2"/>
    <row r="416" s="11" customFormat="1" x14ac:dyDescent="0.2"/>
    <row r="417" s="11" customFormat="1" x14ac:dyDescent="0.2"/>
    <row r="418" s="11" customFormat="1" x14ac:dyDescent="0.2"/>
    <row r="419" s="11" customFormat="1" x14ac:dyDescent="0.2"/>
    <row r="420" s="1" customFormat="1" x14ac:dyDescent="0.2"/>
    <row r="421" s="2" customFormat="1" x14ac:dyDescent="0.2"/>
    <row r="422" s="12" customFormat="1" x14ac:dyDescent="0.2"/>
    <row r="424" customFormat="1" x14ac:dyDescent="0.2"/>
    <row r="425" s="25" customFormat="1" x14ac:dyDescent="0.2"/>
    <row r="426" customFormat="1" x14ac:dyDescent="0.2"/>
    <row r="428" s="11" customFormat="1" x14ac:dyDescent="0.2"/>
    <row r="429" s="11" customFormat="1" x14ac:dyDescent="0.2"/>
    <row r="430" s="11" customFormat="1" x14ac:dyDescent="0.2"/>
    <row r="431" s="11" customFormat="1" x14ac:dyDescent="0.2"/>
    <row r="432" s="11" customFormat="1" x14ac:dyDescent="0.2"/>
    <row r="433" s="11" customFormat="1" x14ac:dyDescent="0.2"/>
    <row r="434" s="1" customFormat="1" x14ac:dyDescent="0.2"/>
    <row r="435" s="2" customFormat="1" x14ac:dyDescent="0.2"/>
    <row r="436" s="12" customFormat="1" x14ac:dyDescent="0.2"/>
    <row r="438" customFormat="1" x14ac:dyDescent="0.2"/>
    <row r="439" s="25" customFormat="1" x14ac:dyDescent="0.2"/>
    <row r="440" customFormat="1" x14ac:dyDescent="0.2"/>
    <row r="442" s="11" customFormat="1" x14ac:dyDescent="0.2"/>
    <row r="443" s="11" customFormat="1" x14ac:dyDescent="0.2"/>
    <row r="444" s="11" customFormat="1" x14ac:dyDescent="0.2"/>
    <row r="445" s="11" customFormat="1" x14ac:dyDescent="0.2"/>
    <row r="446" s="11" customFormat="1" x14ac:dyDescent="0.2"/>
    <row r="447" s="11" customFormat="1" x14ac:dyDescent="0.2"/>
    <row r="448" s="1" customFormat="1" x14ac:dyDescent="0.2"/>
    <row r="449" s="2" customFormat="1" x14ac:dyDescent="0.2"/>
    <row r="450" s="12" customFormat="1" x14ac:dyDescent="0.2"/>
    <row r="452" customFormat="1" x14ac:dyDescent="0.2"/>
    <row r="453" s="25" customFormat="1" x14ac:dyDescent="0.2"/>
    <row r="454" customFormat="1" x14ac:dyDescent="0.2"/>
    <row r="456" s="11" customFormat="1" x14ac:dyDescent="0.2"/>
    <row r="457" s="11" customFormat="1" x14ac:dyDescent="0.2"/>
    <row r="458" s="11" customFormat="1" x14ac:dyDescent="0.2"/>
    <row r="459" s="11" customFormat="1" x14ac:dyDescent="0.2"/>
    <row r="460" s="11" customFormat="1" x14ac:dyDescent="0.2"/>
    <row r="461" s="11" customFormat="1" x14ac:dyDescent="0.2"/>
    <row r="462" s="1" customFormat="1" x14ac:dyDescent="0.2"/>
    <row r="463" s="2" customFormat="1" x14ac:dyDescent="0.2"/>
    <row r="464" s="12" customFormat="1" x14ac:dyDescent="0.2"/>
    <row r="466" customFormat="1" x14ac:dyDescent="0.2"/>
    <row r="467" s="25" customFormat="1" x14ac:dyDescent="0.2"/>
    <row r="468" customFormat="1" x14ac:dyDescent="0.2"/>
    <row r="470" s="11" customFormat="1" x14ac:dyDescent="0.2"/>
    <row r="471" s="11" customFormat="1" x14ac:dyDescent="0.2"/>
    <row r="472" s="11" customFormat="1" x14ac:dyDescent="0.2"/>
    <row r="473" s="11" customFormat="1" x14ac:dyDescent="0.2"/>
    <row r="474" s="11" customFormat="1" x14ac:dyDescent="0.2"/>
    <row r="475" s="11" customFormat="1" x14ac:dyDescent="0.2"/>
    <row r="476" s="1" customFormat="1" x14ac:dyDescent="0.2"/>
    <row r="477" s="2" customFormat="1" x14ac:dyDescent="0.2"/>
    <row r="478" s="12" customFormat="1" x14ac:dyDescent="0.2"/>
    <row r="480" customFormat="1" x14ac:dyDescent="0.2"/>
    <row r="481" s="25" customFormat="1" x14ac:dyDescent="0.2"/>
    <row r="482" customFormat="1" x14ac:dyDescent="0.2"/>
    <row r="484" s="11" customFormat="1" x14ac:dyDescent="0.2"/>
    <row r="485" s="11" customFormat="1" x14ac:dyDescent="0.2"/>
    <row r="486" s="11" customFormat="1" x14ac:dyDescent="0.2"/>
    <row r="487" s="11" customFormat="1" x14ac:dyDescent="0.2"/>
    <row r="488" s="11" customFormat="1" x14ac:dyDescent="0.2"/>
    <row r="489" s="11" customFormat="1" x14ac:dyDescent="0.2"/>
    <row r="490" s="1" customFormat="1" x14ac:dyDescent="0.2"/>
    <row r="491" s="2" customFormat="1" x14ac:dyDescent="0.2"/>
    <row r="492" s="12" customFormat="1" x14ac:dyDescent="0.2"/>
    <row r="494" customFormat="1" x14ac:dyDescent="0.2"/>
    <row r="495" s="25" customFormat="1" x14ac:dyDescent="0.2"/>
    <row r="496" customFormat="1" x14ac:dyDescent="0.2"/>
    <row r="498" s="11" customFormat="1" x14ac:dyDescent="0.2"/>
    <row r="499" s="11" customFormat="1" x14ac:dyDescent="0.2"/>
    <row r="500" s="11" customFormat="1" x14ac:dyDescent="0.2"/>
    <row r="501" s="11" customFormat="1" x14ac:dyDescent="0.2"/>
    <row r="502" s="11" customFormat="1" x14ac:dyDescent="0.2"/>
    <row r="503" s="11" customFormat="1" x14ac:dyDescent="0.2"/>
    <row r="504" s="1" customFormat="1" x14ac:dyDescent="0.2"/>
    <row r="505" s="2" customFormat="1" x14ac:dyDescent="0.2"/>
    <row r="506" s="12" customFormat="1" x14ac:dyDescent="0.2"/>
    <row r="508" customFormat="1" x14ac:dyDescent="0.2"/>
    <row r="509" s="25" customFormat="1" x14ac:dyDescent="0.2"/>
    <row r="510" customFormat="1" x14ac:dyDescent="0.2"/>
    <row r="512" s="11" customFormat="1" x14ac:dyDescent="0.2"/>
    <row r="513" s="11" customFormat="1" x14ac:dyDescent="0.2"/>
    <row r="514" s="11" customFormat="1" x14ac:dyDescent="0.2"/>
    <row r="515" s="11" customFormat="1" x14ac:dyDescent="0.2"/>
    <row r="516" s="11" customFormat="1" x14ac:dyDescent="0.2"/>
    <row r="517" s="11" customFormat="1" x14ac:dyDescent="0.2"/>
    <row r="518" s="1" customFormat="1" x14ac:dyDescent="0.2"/>
    <row r="519" s="2" customFormat="1" x14ac:dyDescent="0.2"/>
    <row r="520" s="12" customFormat="1" x14ac:dyDescent="0.2"/>
    <row r="522" customFormat="1" x14ac:dyDescent="0.2"/>
    <row r="523" s="25" customFormat="1" x14ac:dyDescent="0.2"/>
    <row r="524" customFormat="1" x14ac:dyDescent="0.2"/>
    <row r="526" s="11" customFormat="1" x14ac:dyDescent="0.2"/>
    <row r="527" s="11" customFormat="1" x14ac:dyDescent="0.2"/>
    <row r="528" s="11" customFormat="1" x14ac:dyDescent="0.2"/>
    <row r="529" s="11" customFormat="1" x14ac:dyDescent="0.2"/>
    <row r="530" s="11" customFormat="1" x14ac:dyDescent="0.2"/>
    <row r="531" s="11" customFormat="1" x14ac:dyDescent="0.2"/>
    <row r="532" s="1" customFormat="1" x14ac:dyDescent="0.2"/>
    <row r="533" s="2" customFormat="1" x14ac:dyDescent="0.2"/>
    <row r="534" s="12" customFormat="1" x14ac:dyDescent="0.2"/>
    <row r="536" customFormat="1" x14ac:dyDescent="0.2"/>
    <row r="537" s="25" customFormat="1" x14ac:dyDescent="0.2"/>
    <row r="538" customFormat="1" x14ac:dyDescent="0.2"/>
    <row r="540" s="11" customFormat="1" x14ac:dyDescent="0.2"/>
    <row r="541" s="11" customFormat="1" x14ac:dyDescent="0.2"/>
    <row r="542" s="11" customFormat="1" x14ac:dyDescent="0.2"/>
    <row r="543" s="11" customFormat="1" x14ac:dyDescent="0.2"/>
    <row r="544" s="11" customFormat="1" x14ac:dyDescent="0.2"/>
    <row r="545" s="11" customFormat="1" x14ac:dyDescent="0.2"/>
    <row r="546" s="1" customFormat="1" x14ac:dyDescent="0.2"/>
    <row r="547" s="2" customFormat="1" x14ac:dyDescent="0.2"/>
    <row r="548" s="12" customFormat="1" x14ac:dyDescent="0.2"/>
    <row r="550" customFormat="1" x14ac:dyDescent="0.2"/>
    <row r="551" s="25" customFormat="1" x14ac:dyDescent="0.2"/>
    <row r="552" customFormat="1" x14ac:dyDescent="0.2"/>
    <row r="554" s="11" customFormat="1" x14ac:dyDescent="0.2"/>
    <row r="555" s="11" customFormat="1" x14ac:dyDescent="0.2"/>
    <row r="556" s="11" customFormat="1" x14ac:dyDescent="0.2"/>
    <row r="557" s="11" customFormat="1" x14ac:dyDescent="0.2"/>
    <row r="558" s="11" customFormat="1" x14ac:dyDescent="0.2"/>
    <row r="559" s="11" customFormat="1" x14ac:dyDescent="0.2"/>
    <row r="560" s="1" customFormat="1" x14ac:dyDescent="0.2"/>
    <row r="561" s="2" customFormat="1" x14ac:dyDescent="0.2"/>
    <row r="562" s="12" customFormat="1" x14ac:dyDescent="0.2"/>
    <row r="564" customFormat="1" x14ac:dyDescent="0.2"/>
    <row r="565" s="25" customFormat="1" x14ac:dyDescent="0.2"/>
    <row r="566" customFormat="1" x14ac:dyDescent="0.2"/>
    <row r="568" s="11" customFormat="1" x14ac:dyDescent="0.2"/>
    <row r="569" s="11" customFormat="1" x14ac:dyDescent="0.2"/>
    <row r="570" s="11" customFormat="1" x14ac:dyDescent="0.2"/>
    <row r="571" s="11" customFormat="1" x14ac:dyDescent="0.2"/>
    <row r="572" s="11" customFormat="1" x14ac:dyDescent="0.2"/>
    <row r="573" s="11" customFormat="1" x14ac:dyDescent="0.2"/>
    <row r="574" s="1" customFormat="1" x14ac:dyDescent="0.2"/>
    <row r="575" s="2" customFormat="1" x14ac:dyDescent="0.2"/>
    <row r="576" s="12" customFormat="1" x14ac:dyDescent="0.2"/>
    <row r="578" customFormat="1" x14ac:dyDescent="0.2"/>
    <row r="579" s="25" customFormat="1" x14ac:dyDescent="0.2"/>
    <row r="580" customFormat="1" x14ac:dyDescent="0.2"/>
    <row r="582" s="11" customFormat="1" x14ac:dyDescent="0.2"/>
    <row r="583" s="11" customFormat="1" x14ac:dyDescent="0.2"/>
    <row r="584" s="11" customFormat="1" x14ac:dyDescent="0.2"/>
    <row r="585" s="11" customFormat="1" x14ac:dyDescent="0.2"/>
    <row r="586" s="11" customFormat="1" x14ac:dyDescent="0.2"/>
    <row r="587" s="11" customFormat="1" x14ac:dyDescent="0.2"/>
    <row r="588" s="1" customFormat="1" x14ac:dyDescent="0.2"/>
    <row r="589" s="2" customFormat="1" x14ac:dyDescent="0.2"/>
    <row r="590" s="12" customFormat="1" x14ac:dyDescent="0.2"/>
    <row r="592" customFormat="1" x14ac:dyDescent="0.2"/>
    <row r="593" s="25" customFormat="1" x14ac:dyDescent="0.2"/>
    <row r="594" customFormat="1" x14ac:dyDescent="0.2"/>
    <row r="596" s="11" customFormat="1" x14ac:dyDescent="0.2"/>
    <row r="597" s="11" customFormat="1" x14ac:dyDescent="0.2"/>
    <row r="598" s="11" customFormat="1" x14ac:dyDescent="0.2"/>
    <row r="599" s="11" customFormat="1" x14ac:dyDescent="0.2"/>
    <row r="600" s="11" customFormat="1" x14ac:dyDescent="0.2"/>
    <row r="601" s="11" customFormat="1" x14ac:dyDescent="0.2"/>
    <row r="602" s="1" customFormat="1" x14ac:dyDescent="0.2"/>
    <row r="603" s="2" customFormat="1" x14ac:dyDescent="0.2"/>
    <row r="604" s="12" customFormat="1" x14ac:dyDescent="0.2"/>
    <row r="606" customFormat="1" x14ac:dyDescent="0.2"/>
    <row r="607" s="25" customFormat="1" x14ac:dyDescent="0.2"/>
    <row r="608" customFormat="1" x14ac:dyDescent="0.2"/>
    <row r="610" s="11" customFormat="1" x14ac:dyDescent="0.2"/>
    <row r="611" s="11" customFormat="1" x14ac:dyDescent="0.2"/>
    <row r="612" s="11" customFormat="1" x14ac:dyDescent="0.2"/>
    <row r="613" s="11" customFormat="1" x14ac:dyDescent="0.2"/>
    <row r="614" s="11" customFormat="1" x14ac:dyDescent="0.2"/>
    <row r="615" s="11" customFormat="1" x14ac:dyDescent="0.2"/>
    <row r="616" s="1" customFormat="1" x14ac:dyDescent="0.2"/>
    <row r="617" s="2" customFormat="1" x14ac:dyDescent="0.2"/>
    <row r="618" s="12" customFormat="1" x14ac:dyDescent="0.2"/>
    <row r="620" customFormat="1" x14ac:dyDescent="0.2"/>
    <row r="621" s="25" customFormat="1" x14ac:dyDescent="0.2"/>
    <row r="622" customFormat="1" x14ac:dyDescent="0.2"/>
    <row r="624" s="11" customFormat="1" x14ac:dyDescent="0.2"/>
    <row r="625" s="11" customFormat="1" x14ac:dyDescent="0.2"/>
    <row r="626" s="11" customFormat="1" x14ac:dyDescent="0.2"/>
    <row r="627" s="11" customFormat="1" x14ac:dyDescent="0.2"/>
    <row r="628" s="11" customFormat="1" x14ac:dyDescent="0.2"/>
    <row r="629" s="11" customFormat="1" x14ac:dyDescent="0.2"/>
    <row r="630" s="1" customFormat="1" x14ac:dyDescent="0.2"/>
    <row r="631" s="2" customFormat="1" x14ac:dyDescent="0.2"/>
    <row r="632" s="12" customFormat="1" x14ac:dyDescent="0.2"/>
    <row r="634" customFormat="1" x14ac:dyDescent="0.2"/>
    <row r="635" s="25" customFormat="1" x14ac:dyDescent="0.2"/>
    <row r="636" customFormat="1" x14ac:dyDescent="0.2"/>
    <row r="638" s="11" customFormat="1" x14ac:dyDescent="0.2"/>
    <row r="639" s="11" customFormat="1" x14ac:dyDescent="0.2"/>
    <row r="640" s="11" customFormat="1" x14ac:dyDescent="0.2"/>
    <row r="641" s="11" customFormat="1" x14ac:dyDescent="0.2"/>
    <row r="642" s="11" customFormat="1" x14ac:dyDescent="0.2"/>
    <row r="643" s="11" customFormat="1" x14ac:dyDescent="0.2"/>
    <row r="644" s="1" customFormat="1" x14ac:dyDescent="0.2"/>
    <row r="645" s="2" customFormat="1" x14ac:dyDescent="0.2"/>
    <row r="646" s="12" customFormat="1" x14ac:dyDescent="0.2"/>
    <row r="648" customFormat="1" x14ac:dyDescent="0.2"/>
    <row r="649" s="25" customFormat="1" x14ac:dyDescent="0.2"/>
    <row r="650" customFormat="1" x14ac:dyDescent="0.2"/>
    <row r="652" s="11" customFormat="1" x14ac:dyDescent="0.2"/>
    <row r="653" s="11" customFormat="1" x14ac:dyDescent="0.2"/>
    <row r="654" s="11" customFormat="1" x14ac:dyDescent="0.2"/>
    <row r="655" s="11" customFormat="1" x14ac:dyDescent="0.2"/>
    <row r="656" s="11" customFormat="1" x14ac:dyDescent="0.2"/>
    <row r="657" s="11" customFormat="1" x14ac:dyDescent="0.2"/>
    <row r="658" s="1" customFormat="1" x14ac:dyDescent="0.2"/>
    <row r="659" s="2" customFormat="1" x14ac:dyDescent="0.2"/>
    <row r="660" s="12" customFormat="1" x14ac:dyDescent="0.2"/>
    <row r="662" customFormat="1" x14ac:dyDescent="0.2"/>
    <row r="663" s="25" customFormat="1" x14ac:dyDescent="0.2"/>
    <row r="664" customFormat="1" x14ac:dyDescent="0.2"/>
    <row r="666" s="11" customFormat="1" x14ac:dyDescent="0.2"/>
    <row r="667" s="11" customFormat="1" x14ac:dyDescent="0.2"/>
    <row r="668" s="11" customFormat="1" x14ac:dyDescent="0.2"/>
    <row r="669" s="11" customFormat="1" x14ac:dyDescent="0.2"/>
    <row r="670" s="11" customFormat="1" x14ac:dyDescent="0.2"/>
    <row r="671" s="11" customFormat="1" x14ac:dyDescent="0.2"/>
    <row r="672" s="1" customFormat="1" x14ac:dyDescent="0.2"/>
    <row r="673" s="2" customFormat="1" x14ac:dyDescent="0.2"/>
    <row r="674" s="12" customFormat="1" x14ac:dyDescent="0.2"/>
    <row r="676" customFormat="1" x14ac:dyDescent="0.2"/>
    <row r="677" s="25" customFormat="1" x14ac:dyDescent="0.2"/>
    <row r="678" customFormat="1" x14ac:dyDescent="0.2"/>
    <row r="680" s="11" customFormat="1" x14ac:dyDescent="0.2"/>
    <row r="681" s="11" customFormat="1" x14ac:dyDescent="0.2"/>
    <row r="682" s="11" customFormat="1" x14ac:dyDescent="0.2"/>
    <row r="683" s="11" customFormat="1" x14ac:dyDescent="0.2"/>
    <row r="684" s="11" customFormat="1" x14ac:dyDescent="0.2"/>
    <row r="685" s="11" customFormat="1" x14ac:dyDescent="0.2"/>
    <row r="686" s="1" customFormat="1" x14ac:dyDescent="0.2"/>
    <row r="687" s="2" customFormat="1" x14ac:dyDescent="0.2"/>
    <row r="688" s="12" customFormat="1" x14ac:dyDescent="0.2"/>
    <row r="690" customFormat="1" x14ac:dyDescent="0.2"/>
    <row r="691" s="25" customFormat="1" x14ac:dyDescent="0.2"/>
    <row r="692" customFormat="1" x14ac:dyDescent="0.2"/>
    <row r="694" s="11" customFormat="1" x14ac:dyDescent="0.2"/>
    <row r="695" s="11" customFormat="1" x14ac:dyDescent="0.2"/>
    <row r="696" s="11" customFormat="1" x14ac:dyDescent="0.2"/>
    <row r="697" s="11" customFormat="1" x14ac:dyDescent="0.2"/>
    <row r="698" s="11" customFormat="1" x14ac:dyDescent="0.2"/>
    <row r="699" s="11" customFormat="1" x14ac:dyDescent="0.2"/>
    <row r="700" s="1" customFormat="1" x14ac:dyDescent="0.2"/>
    <row r="701" s="2" customFormat="1" x14ac:dyDescent="0.2"/>
    <row r="702" s="12" customFormat="1" x14ac:dyDescent="0.2"/>
    <row r="704" customFormat="1" x14ac:dyDescent="0.2"/>
    <row r="705" s="25" customFormat="1" x14ac:dyDescent="0.2"/>
    <row r="706" customFormat="1" x14ac:dyDescent="0.2"/>
    <row r="708" s="11" customFormat="1" x14ac:dyDescent="0.2"/>
    <row r="709" s="11" customFormat="1" x14ac:dyDescent="0.2"/>
    <row r="710" s="11" customFormat="1" x14ac:dyDescent="0.2"/>
    <row r="711" s="11" customFormat="1" x14ac:dyDescent="0.2"/>
    <row r="712" s="11" customFormat="1" x14ac:dyDescent="0.2"/>
    <row r="713" s="11" customFormat="1" x14ac:dyDescent="0.2"/>
    <row r="714" s="1" customFormat="1" x14ac:dyDescent="0.2"/>
    <row r="715" s="2" customFormat="1" x14ac:dyDescent="0.2"/>
    <row r="716" s="12" customFormat="1" x14ac:dyDescent="0.2"/>
    <row r="718" customFormat="1" x14ac:dyDescent="0.2"/>
    <row r="719" s="25" customFormat="1" x14ac:dyDescent="0.2"/>
    <row r="720" customFormat="1" x14ac:dyDescent="0.2"/>
    <row r="722" s="11" customFormat="1" x14ac:dyDescent="0.2"/>
    <row r="723" s="11" customFormat="1" x14ac:dyDescent="0.2"/>
    <row r="724" s="11" customFormat="1" x14ac:dyDescent="0.2"/>
    <row r="725" s="11" customFormat="1" x14ac:dyDescent="0.2"/>
    <row r="726" s="11" customFormat="1" x14ac:dyDescent="0.2"/>
    <row r="727" s="11" customFormat="1" x14ac:dyDescent="0.2"/>
    <row r="728" s="1" customFormat="1" x14ac:dyDescent="0.2"/>
    <row r="729" s="2" customFormat="1" x14ac:dyDescent="0.2"/>
    <row r="730" s="12" customFormat="1" x14ac:dyDescent="0.2"/>
    <row r="732" customFormat="1" x14ac:dyDescent="0.2"/>
    <row r="733" s="25" customFormat="1" x14ac:dyDescent="0.2"/>
    <row r="734" customFormat="1" x14ac:dyDescent="0.2"/>
    <row r="736" s="11" customFormat="1" x14ac:dyDescent="0.2"/>
    <row r="737" s="11" customFormat="1" x14ac:dyDescent="0.2"/>
    <row r="738" s="11" customFormat="1" x14ac:dyDescent="0.2"/>
    <row r="739" s="11" customFormat="1" x14ac:dyDescent="0.2"/>
    <row r="740" s="11" customFormat="1" x14ac:dyDescent="0.2"/>
    <row r="741" s="11" customFormat="1" x14ac:dyDescent="0.2"/>
    <row r="742" s="1" customFormat="1" x14ac:dyDescent="0.2"/>
    <row r="743" s="2" customFormat="1" x14ac:dyDescent="0.2"/>
    <row r="744" s="12" customFormat="1" x14ac:dyDescent="0.2"/>
    <row r="746" customFormat="1" x14ac:dyDescent="0.2"/>
    <row r="747" s="25" customFormat="1" x14ac:dyDescent="0.2"/>
    <row r="748" customFormat="1" x14ac:dyDescent="0.2"/>
    <row r="750" s="11" customFormat="1" x14ac:dyDescent="0.2"/>
    <row r="751" s="11" customFormat="1" x14ac:dyDescent="0.2"/>
    <row r="752" s="11" customFormat="1" x14ac:dyDescent="0.2"/>
    <row r="753" s="11" customFormat="1" x14ac:dyDescent="0.2"/>
    <row r="754" s="11" customFormat="1" x14ac:dyDescent="0.2"/>
    <row r="755" s="11" customFormat="1" x14ac:dyDescent="0.2"/>
    <row r="756" s="1" customFormat="1" x14ac:dyDescent="0.2"/>
    <row r="757" s="2" customFormat="1" x14ac:dyDescent="0.2"/>
    <row r="758" s="12" customFormat="1" x14ac:dyDescent="0.2"/>
    <row r="760" customFormat="1" x14ac:dyDescent="0.2"/>
    <row r="761" s="25" customFormat="1" x14ac:dyDescent="0.2"/>
    <row r="762" customFormat="1" x14ac:dyDescent="0.2"/>
    <row r="764" s="11" customFormat="1" x14ac:dyDescent="0.2"/>
    <row r="765" s="11" customFormat="1" x14ac:dyDescent="0.2"/>
    <row r="766" s="11" customFormat="1" x14ac:dyDescent="0.2"/>
    <row r="767" s="11" customFormat="1" x14ac:dyDescent="0.2"/>
    <row r="768" s="11" customFormat="1" x14ac:dyDescent="0.2"/>
    <row r="769" s="11" customFormat="1" x14ac:dyDescent="0.2"/>
    <row r="770" s="1" customFormat="1" x14ac:dyDescent="0.2"/>
    <row r="771" s="2" customFormat="1" x14ac:dyDescent="0.2"/>
    <row r="772" s="12" customFormat="1" x14ac:dyDescent="0.2"/>
    <row r="774" customFormat="1" x14ac:dyDescent="0.2"/>
    <row r="775" s="25" customFormat="1" x14ac:dyDescent="0.2"/>
    <row r="776" customFormat="1" x14ac:dyDescent="0.2"/>
    <row r="778" s="11" customFormat="1" x14ac:dyDescent="0.2"/>
    <row r="779" s="11" customFormat="1" x14ac:dyDescent="0.2"/>
    <row r="780" s="11" customFormat="1" x14ac:dyDescent="0.2"/>
    <row r="781" s="11" customFormat="1" x14ac:dyDescent="0.2"/>
    <row r="782" s="11" customFormat="1" x14ac:dyDescent="0.2"/>
    <row r="783" s="11" customFormat="1" x14ac:dyDescent="0.2"/>
    <row r="784" s="1" customFormat="1" x14ac:dyDescent="0.2"/>
    <row r="785" s="2" customFormat="1" x14ac:dyDescent="0.2"/>
    <row r="786" s="12" customFormat="1" x14ac:dyDescent="0.2"/>
    <row r="788" customFormat="1" x14ac:dyDescent="0.2"/>
    <row r="789" s="25" customFormat="1" x14ac:dyDescent="0.2"/>
    <row r="790" customFormat="1" x14ac:dyDescent="0.2"/>
    <row r="792" s="11" customFormat="1" x14ac:dyDescent="0.2"/>
    <row r="793" s="11" customFormat="1" x14ac:dyDescent="0.2"/>
    <row r="794" s="11" customFormat="1" x14ac:dyDescent="0.2"/>
    <row r="795" s="11" customFormat="1" x14ac:dyDescent="0.2"/>
    <row r="796" s="11" customFormat="1" x14ac:dyDescent="0.2"/>
    <row r="797" s="11" customFormat="1" x14ac:dyDescent="0.2"/>
    <row r="798" s="1" customFormat="1" x14ac:dyDescent="0.2"/>
    <row r="799" s="2" customFormat="1" x14ac:dyDescent="0.2"/>
    <row r="800" s="12" customFormat="1" x14ac:dyDescent="0.2"/>
    <row r="802" customFormat="1" x14ac:dyDescent="0.2"/>
    <row r="803" s="25" customFormat="1" x14ac:dyDescent="0.2"/>
    <row r="804" customFormat="1" x14ac:dyDescent="0.2"/>
    <row r="806" s="11" customFormat="1" x14ac:dyDescent="0.2"/>
    <row r="807" s="11" customFormat="1" x14ac:dyDescent="0.2"/>
    <row r="808" s="11" customFormat="1" x14ac:dyDescent="0.2"/>
    <row r="809" s="11" customFormat="1" x14ac:dyDescent="0.2"/>
    <row r="810" s="11" customFormat="1" x14ac:dyDescent="0.2"/>
    <row r="811" s="11" customFormat="1" x14ac:dyDescent="0.2"/>
    <row r="812" s="1" customFormat="1" x14ac:dyDescent="0.2"/>
    <row r="813" s="2" customFormat="1" x14ac:dyDescent="0.2"/>
    <row r="814" s="12" customFormat="1" x14ac:dyDescent="0.2"/>
    <row r="816" customFormat="1" x14ac:dyDescent="0.2"/>
    <row r="817" s="25" customFormat="1" x14ac:dyDescent="0.2"/>
    <row r="818" customFormat="1" x14ac:dyDescent="0.2"/>
    <row r="820" s="11" customFormat="1" x14ac:dyDescent="0.2"/>
    <row r="821" s="11" customFormat="1" x14ac:dyDescent="0.2"/>
    <row r="822" s="11" customFormat="1" x14ac:dyDescent="0.2"/>
    <row r="823" s="11" customFormat="1" x14ac:dyDescent="0.2"/>
    <row r="824" s="11" customFormat="1" x14ac:dyDescent="0.2"/>
    <row r="825" s="11" customFormat="1" x14ac:dyDescent="0.2"/>
    <row r="826" s="1" customFormat="1" x14ac:dyDescent="0.2"/>
    <row r="827" s="2" customFormat="1" x14ac:dyDescent="0.2"/>
    <row r="828" s="12" customFormat="1" x14ac:dyDescent="0.2"/>
    <row r="830" customFormat="1" x14ac:dyDescent="0.2"/>
    <row r="831" s="25" customFormat="1" x14ac:dyDescent="0.2"/>
    <row r="832" customFormat="1" x14ac:dyDescent="0.2"/>
    <row r="834" s="11" customFormat="1" x14ac:dyDescent="0.2"/>
    <row r="835" s="11" customFormat="1" x14ac:dyDescent="0.2"/>
    <row r="836" s="11" customFormat="1" x14ac:dyDescent="0.2"/>
    <row r="837" s="11" customFormat="1" x14ac:dyDescent="0.2"/>
    <row r="838" s="11" customFormat="1" x14ac:dyDescent="0.2"/>
    <row r="839" s="11" customFormat="1" x14ac:dyDescent="0.2"/>
    <row r="840" s="1" customFormat="1" x14ac:dyDescent="0.2"/>
    <row r="841" s="2" customFormat="1" x14ac:dyDescent="0.2"/>
    <row r="842" s="12" customFormat="1" x14ac:dyDescent="0.2"/>
    <row r="844" customFormat="1" x14ac:dyDescent="0.2"/>
    <row r="845" s="25" customFormat="1" x14ac:dyDescent="0.2"/>
    <row r="846" customFormat="1" x14ac:dyDescent="0.2"/>
    <row r="848" s="11" customFormat="1" x14ac:dyDescent="0.2"/>
    <row r="849" s="11" customFormat="1" x14ac:dyDescent="0.2"/>
    <row r="850" s="11" customFormat="1" x14ac:dyDescent="0.2"/>
    <row r="851" s="11" customFormat="1" x14ac:dyDescent="0.2"/>
    <row r="852" s="11" customFormat="1" x14ac:dyDescent="0.2"/>
    <row r="853" s="11" customFormat="1" x14ac:dyDescent="0.2"/>
    <row r="854" s="1" customFormat="1" x14ac:dyDescent="0.2"/>
    <row r="855" s="2" customFormat="1" x14ac:dyDescent="0.2"/>
    <row r="856" s="12" customFormat="1" x14ac:dyDescent="0.2"/>
    <row r="858" customFormat="1" x14ac:dyDescent="0.2"/>
    <row r="859" s="25" customFormat="1" x14ac:dyDescent="0.2"/>
    <row r="860" customFormat="1" x14ac:dyDescent="0.2"/>
    <row r="862" s="11" customFormat="1" x14ac:dyDescent="0.2"/>
    <row r="863" s="11" customFormat="1" x14ac:dyDescent="0.2"/>
    <row r="864" s="11" customFormat="1" x14ac:dyDescent="0.2"/>
    <row r="865" s="11" customFormat="1" x14ac:dyDescent="0.2"/>
    <row r="866" s="11" customFormat="1" x14ac:dyDescent="0.2"/>
    <row r="867" s="11" customFormat="1" x14ac:dyDescent="0.2"/>
    <row r="868" s="1" customFormat="1" x14ac:dyDescent="0.2"/>
    <row r="869" s="2" customFormat="1" x14ac:dyDescent="0.2"/>
    <row r="870" s="12" customFormat="1" x14ac:dyDescent="0.2"/>
    <row r="872" customFormat="1" x14ac:dyDescent="0.2"/>
    <row r="873" s="25" customFormat="1" x14ac:dyDescent="0.2"/>
    <row r="874" customFormat="1" x14ac:dyDescent="0.2"/>
    <row r="876" s="11" customFormat="1" x14ac:dyDescent="0.2"/>
    <row r="877" s="11" customFormat="1" x14ac:dyDescent="0.2"/>
    <row r="878" s="11" customFormat="1" x14ac:dyDescent="0.2"/>
    <row r="879" s="11" customFormat="1" x14ac:dyDescent="0.2"/>
    <row r="880" s="11" customFormat="1" x14ac:dyDescent="0.2"/>
    <row r="881" s="11" customFormat="1" x14ac:dyDescent="0.2"/>
    <row r="882" s="1" customFormat="1" x14ac:dyDescent="0.2"/>
    <row r="883" s="2" customFormat="1" x14ac:dyDescent="0.2"/>
    <row r="884" s="12" customFormat="1" x14ac:dyDescent="0.2"/>
    <row r="886" customFormat="1" x14ac:dyDescent="0.2"/>
    <row r="887" s="25" customFormat="1" x14ac:dyDescent="0.2"/>
    <row r="888" customFormat="1" x14ac:dyDescent="0.2"/>
    <row r="890" s="11" customFormat="1" x14ac:dyDescent="0.2"/>
    <row r="891" s="11" customFormat="1" x14ac:dyDescent="0.2"/>
    <row r="892" s="11" customFormat="1" x14ac:dyDescent="0.2"/>
    <row r="893" s="11" customFormat="1" x14ac:dyDescent="0.2"/>
    <row r="894" s="11" customFormat="1" x14ac:dyDescent="0.2"/>
    <row r="895" s="11" customFormat="1" x14ac:dyDescent="0.2"/>
    <row r="896" s="1" customFormat="1" x14ac:dyDescent="0.2"/>
    <row r="897" s="2" customFormat="1" x14ac:dyDescent="0.2"/>
    <row r="898" s="12" customFormat="1" x14ac:dyDescent="0.2"/>
    <row r="900" customFormat="1" x14ac:dyDescent="0.2"/>
    <row r="901" s="25" customFormat="1" x14ac:dyDescent="0.2"/>
    <row r="902" customFormat="1" x14ac:dyDescent="0.2"/>
    <row r="904" s="11" customFormat="1" x14ac:dyDescent="0.2"/>
    <row r="905" s="11" customFormat="1" x14ac:dyDescent="0.2"/>
    <row r="906" s="11" customFormat="1" x14ac:dyDescent="0.2"/>
    <row r="907" s="11" customFormat="1" x14ac:dyDescent="0.2"/>
    <row r="908" s="11" customFormat="1" x14ac:dyDescent="0.2"/>
    <row r="909" s="11" customFormat="1" x14ac:dyDescent="0.2"/>
    <row r="910" s="1" customFormat="1" x14ac:dyDescent="0.2"/>
    <row r="911" s="2" customFormat="1" x14ac:dyDescent="0.2"/>
    <row r="912" s="12" customFormat="1" x14ac:dyDescent="0.2"/>
    <row r="914" customFormat="1" x14ac:dyDescent="0.2"/>
    <row r="915" s="25" customFormat="1" x14ac:dyDescent="0.2"/>
    <row r="916" customFormat="1" x14ac:dyDescent="0.2"/>
    <row r="918" s="11" customFormat="1" x14ac:dyDescent="0.2"/>
    <row r="919" s="11" customFormat="1" x14ac:dyDescent="0.2"/>
    <row r="920" s="11" customFormat="1" x14ac:dyDescent="0.2"/>
    <row r="921" s="11" customFormat="1" x14ac:dyDescent="0.2"/>
    <row r="922" s="11" customFormat="1" x14ac:dyDescent="0.2"/>
    <row r="923" s="11" customFormat="1" x14ac:dyDescent="0.2"/>
    <row r="924" s="1" customFormat="1" x14ac:dyDescent="0.2"/>
    <row r="925" s="2" customFormat="1" x14ac:dyDescent="0.2"/>
    <row r="926" s="12" customFormat="1" x14ac:dyDescent="0.2"/>
    <row r="928" customFormat="1" x14ac:dyDescent="0.2"/>
    <row r="929" s="25" customFormat="1" x14ac:dyDescent="0.2"/>
    <row r="930" s="26" customFormat="1" x14ac:dyDescent="0.2"/>
    <row r="931" customFormat="1" x14ac:dyDescent="0.2"/>
    <row r="932" s="11" customFormat="1" x14ac:dyDescent="0.2"/>
    <row r="933" s="11" customFormat="1" x14ac:dyDescent="0.2"/>
    <row r="934" s="11" customFormat="1" x14ac:dyDescent="0.2"/>
    <row r="935" s="11" customFormat="1" x14ac:dyDescent="0.2"/>
    <row r="936" s="11" customFormat="1" x14ac:dyDescent="0.2"/>
    <row r="937" s="11" customFormat="1" x14ac:dyDescent="0.2"/>
    <row r="938" s="1" customFormat="1" x14ac:dyDescent="0.2"/>
    <row r="939" s="2" customFormat="1" x14ac:dyDescent="0.2"/>
    <row r="940" s="12" customFormat="1" x14ac:dyDescent="0.2"/>
    <row r="942" customFormat="1" x14ac:dyDescent="0.2"/>
    <row r="943" s="25" customFormat="1" x14ac:dyDescent="0.2"/>
    <row r="944" s="26" customFormat="1" x14ac:dyDescent="0.2"/>
    <row r="945" customFormat="1" x14ac:dyDescent="0.2"/>
    <row r="946" s="11" customFormat="1" x14ac:dyDescent="0.2"/>
    <row r="947" s="11" customFormat="1" x14ac:dyDescent="0.2"/>
    <row r="948" s="11" customFormat="1" x14ac:dyDescent="0.2"/>
    <row r="949" s="11" customFormat="1" x14ac:dyDescent="0.2"/>
    <row r="950" s="11" customFormat="1" x14ac:dyDescent="0.2"/>
    <row r="951" s="11" customFormat="1" x14ac:dyDescent="0.2"/>
    <row r="952" s="1" customFormat="1" x14ac:dyDescent="0.2"/>
    <row r="953" s="2" customFormat="1" x14ac:dyDescent="0.2"/>
    <row r="954" s="12" customFormat="1" x14ac:dyDescent="0.2"/>
    <row r="956" customFormat="1" x14ac:dyDescent="0.2"/>
    <row r="957" s="25" customFormat="1" x14ac:dyDescent="0.2"/>
    <row r="958" customFormat="1" x14ac:dyDescent="0.2"/>
    <row r="959" customFormat="1" x14ac:dyDescent="0.2"/>
    <row r="960" s="3" customFormat="1" x14ac:dyDescent="0.2"/>
    <row r="961" s="32" customFormat="1" x14ac:dyDescent="0.2"/>
    <row r="962" s="35" customFormat="1" x14ac:dyDescent="0.2"/>
    <row r="963" s="33" customFormat="1" x14ac:dyDescent="0.2"/>
    <row r="964" s="33" customFormat="1" x14ac:dyDescent="0.2"/>
    <row r="965" s="33" customFormat="1" x14ac:dyDescent="0.2"/>
    <row r="966" s="33" customFormat="1" x14ac:dyDescent="0.2"/>
    <row r="967" s="33" customFormat="1" x14ac:dyDescent="0.2"/>
    <row r="968" s="33" customFormat="1" x14ac:dyDescent="0.2"/>
    <row r="969" s="33" customFormat="1" x14ac:dyDescent="0.2"/>
    <row r="970" s="33" customFormat="1" x14ac:dyDescent="0.2"/>
    <row r="971" s="33" customFormat="1" x14ac:dyDescent="0.2"/>
    <row r="972" s="33" customFormat="1" x14ac:dyDescent="0.2"/>
    <row r="973" s="30" customFormat="1" x14ac:dyDescent="0.2"/>
    <row r="974" s="3" customFormat="1" x14ac:dyDescent="0.2"/>
    <row r="975" s="32" customFormat="1" x14ac:dyDescent="0.2"/>
    <row r="976" s="35" customFormat="1" x14ac:dyDescent="0.2"/>
    <row r="977" s="33" customFormat="1" x14ac:dyDescent="0.2"/>
    <row r="978" s="33" customFormat="1" x14ac:dyDescent="0.2"/>
    <row r="979" s="33" customFormat="1" x14ac:dyDescent="0.2"/>
    <row r="980" s="33" customFormat="1" x14ac:dyDescent="0.2"/>
    <row r="981" s="33" customFormat="1" x14ac:dyDescent="0.2"/>
    <row r="982" s="33" customFormat="1" x14ac:dyDescent="0.2"/>
    <row r="983" s="33" customFormat="1" x14ac:dyDescent="0.2"/>
    <row r="984" s="33" customFormat="1" x14ac:dyDescent="0.2"/>
    <row r="985" s="33" customFormat="1" x14ac:dyDescent="0.2"/>
    <row r="986" s="33" customFormat="1" x14ac:dyDescent="0.2"/>
    <row r="987" s="30" customFormat="1" x14ac:dyDescent="0.2"/>
    <row r="988" s="3" customFormat="1" x14ac:dyDescent="0.2"/>
    <row r="989" s="32" customFormat="1" x14ac:dyDescent="0.2"/>
    <row r="990" s="35" customFormat="1" x14ac:dyDescent="0.2"/>
    <row r="991" s="33" customFormat="1" x14ac:dyDescent="0.2"/>
    <row r="992" s="33" customFormat="1" x14ac:dyDescent="0.2"/>
    <row r="993" s="33" customFormat="1" x14ac:dyDescent="0.2"/>
    <row r="994" s="33" customFormat="1" x14ac:dyDescent="0.2"/>
    <row r="995" s="33" customFormat="1" x14ac:dyDescent="0.2"/>
    <row r="996" s="33" customFormat="1" x14ac:dyDescent="0.2"/>
    <row r="997" s="33" customFormat="1" x14ac:dyDescent="0.2"/>
    <row r="998" s="33" customFormat="1" x14ac:dyDescent="0.2"/>
    <row r="999" s="33" customFormat="1" x14ac:dyDescent="0.2"/>
    <row r="1000" s="33" customFormat="1" x14ac:dyDescent="0.2"/>
    <row r="1001" s="30" customFormat="1" x14ac:dyDescent="0.2"/>
    <row r="1002" s="3" customFormat="1" x14ac:dyDescent="0.2"/>
    <row r="1003" s="32" customFormat="1" x14ac:dyDescent="0.2"/>
    <row r="1004" s="35" customFormat="1" x14ac:dyDescent="0.2"/>
    <row r="1005" s="33" customFormat="1" x14ac:dyDescent="0.2"/>
    <row r="1006" s="33" customFormat="1" x14ac:dyDescent="0.2"/>
    <row r="1007" s="33" customFormat="1" x14ac:dyDescent="0.2"/>
    <row r="1008" s="33" customFormat="1" x14ac:dyDescent="0.2"/>
    <row r="1009" s="33" customFormat="1" x14ac:dyDescent="0.2"/>
    <row r="1010" s="33" customFormat="1" x14ac:dyDescent="0.2"/>
    <row r="1011" s="33" customFormat="1" x14ac:dyDescent="0.2"/>
    <row r="1012" s="33" customFormat="1" x14ac:dyDescent="0.2"/>
    <row r="1013" s="33" customFormat="1" x14ac:dyDescent="0.2"/>
    <row r="1014" s="33" customFormat="1" x14ac:dyDescent="0.2"/>
    <row r="1015" s="30" customFormat="1" x14ac:dyDescent="0.2"/>
    <row r="1016" s="3" customFormat="1" x14ac:dyDescent="0.2"/>
    <row r="1017" s="32" customFormat="1" x14ac:dyDescent="0.2"/>
    <row r="1018" s="35" customFormat="1" x14ac:dyDescent="0.2"/>
    <row r="1019" s="33" customFormat="1" x14ac:dyDescent="0.2"/>
    <row r="1020" s="33" customFormat="1" x14ac:dyDescent="0.2"/>
    <row r="1021" s="33" customFormat="1" x14ac:dyDescent="0.2"/>
    <row r="1022" s="33" customFormat="1" x14ac:dyDescent="0.2"/>
    <row r="1023" s="33" customFormat="1" x14ac:dyDescent="0.2"/>
    <row r="1024" s="33" customFormat="1" x14ac:dyDescent="0.2"/>
    <row r="1025" s="33" customFormat="1" x14ac:dyDescent="0.2"/>
    <row r="1026" s="33" customFormat="1" x14ac:dyDescent="0.2"/>
    <row r="1027" s="33" customFormat="1" x14ac:dyDescent="0.2"/>
    <row r="1028" s="33" customFormat="1" x14ac:dyDescent="0.2"/>
    <row r="1029" s="30" customFormat="1" x14ac:dyDescent="0.2"/>
    <row r="1030" s="3" customFormat="1" x14ac:dyDescent="0.2"/>
    <row r="1031" s="32" customFormat="1" x14ac:dyDescent="0.2"/>
    <row r="1032" s="35" customFormat="1" x14ac:dyDescent="0.2"/>
    <row r="1033" s="33" customFormat="1" x14ac:dyDescent="0.2"/>
    <row r="1034" s="33" customFormat="1" x14ac:dyDescent="0.2"/>
    <row r="1035" s="33" customFormat="1" x14ac:dyDescent="0.2"/>
    <row r="1036" s="33" customFormat="1" x14ac:dyDescent="0.2"/>
    <row r="1037" s="33" customFormat="1" x14ac:dyDescent="0.2"/>
    <row r="1038" s="33" customFormat="1" x14ac:dyDescent="0.2"/>
    <row r="1039" s="33" customFormat="1" x14ac:dyDescent="0.2"/>
    <row r="1040" s="33" customFormat="1" x14ac:dyDescent="0.2"/>
    <row r="1041" s="33" customFormat="1" x14ac:dyDescent="0.2"/>
    <row r="1042" s="33" customFormat="1" x14ac:dyDescent="0.2"/>
    <row r="1043" s="30" customFormat="1" x14ac:dyDescent="0.2"/>
    <row r="1044" s="3" customFormat="1" x14ac:dyDescent="0.2"/>
    <row r="1045" s="32" customFormat="1" x14ac:dyDescent="0.2"/>
    <row r="1046" s="35" customFormat="1" x14ac:dyDescent="0.2"/>
    <row r="1047" s="33" customFormat="1" x14ac:dyDescent="0.2"/>
    <row r="1048" s="33" customFormat="1" x14ac:dyDescent="0.2"/>
    <row r="1049" s="33" customFormat="1" x14ac:dyDescent="0.2"/>
    <row r="1050" s="33" customFormat="1" x14ac:dyDescent="0.2"/>
    <row r="1051" s="33" customFormat="1" x14ac:dyDescent="0.2"/>
    <row r="1052" s="33" customFormat="1" x14ac:dyDescent="0.2"/>
    <row r="1053" s="33" customFormat="1" x14ac:dyDescent="0.2"/>
    <row r="1054" s="33" customFormat="1" x14ac:dyDescent="0.2"/>
    <row r="1055" s="33" customFormat="1" x14ac:dyDescent="0.2"/>
    <row r="1056" s="33" customFormat="1" x14ac:dyDescent="0.2"/>
    <row r="1057" s="30" customFormat="1" x14ac:dyDescent="0.2"/>
    <row r="1058" s="3" customFormat="1" x14ac:dyDescent="0.2"/>
    <row r="1059" s="32" customFormat="1" x14ac:dyDescent="0.2"/>
    <row r="1060" s="35" customFormat="1" x14ac:dyDescent="0.2"/>
    <row r="1061" s="33" customFormat="1" x14ac:dyDescent="0.2"/>
    <row r="1062" s="33" customFormat="1" x14ac:dyDescent="0.2"/>
    <row r="1063" s="33" customFormat="1" x14ac:dyDescent="0.2"/>
    <row r="1064" s="33" customFormat="1" x14ac:dyDescent="0.2"/>
    <row r="1065" s="33" customFormat="1" x14ac:dyDescent="0.2"/>
    <row r="1066" s="33" customFormat="1" x14ac:dyDescent="0.2"/>
    <row r="1067" s="33" customFormat="1" x14ac:dyDescent="0.2"/>
    <row r="1068" s="33" customFormat="1" x14ac:dyDescent="0.2"/>
    <row r="1069" s="33" customFormat="1" x14ac:dyDescent="0.2"/>
    <row r="1070" s="33" customFormat="1" x14ac:dyDescent="0.2"/>
    <row r="1071" s="30" customFormat="1" x14ac:dyDescent="0.2"/>
    <row r="1072" s="3" customFormat="1" x14ac:dyDescent="0.2"/>
    <row r="1073" s="32" customFormat="1" x14ac:dyDescent="0.2"/>
    <row r="1074" s="35" customFormat="1" x14ac:dyDescent="0.2"/>
    <row r="1075" s="33" customFormat="1" x14ac:dyDescent="0.2"/>
    <row r="1076" s="33" customFormat="1" x14ac:dyDescent="0.2"/>
    <row r="1077" s="33" customFormat="1" x14ac:dyDescent="0.2"/>
    <row r="1078" s="33" customFormat="1" x14ac:dyDescent="0.2"/>
    <row r="1079" s="33" customFormat="1" x14ac:dyDescent="0.2"/>
    <row r="1080" s="33" customFormat="1" x14ac:dyDescent="0.2"/>
    <row r="1081" s="33" customFormat="1" x14ac:dyDescent="0.2"/>
    <row r="1082" s="33" customFormat="1" x14ac:dyDescent="0.2"/>
    <row r="1083" s="33" customFormat="1" x14ac:dyDescent="0.2"/>
    <row r="1084" s="33" customFormat="1" x14ac:dyDescent="0.2"/>
    <row r="1085" s="30" customFormat="1" x14ac:dyDescent="0.2"/>
    <row r="1086" s="3" customFormat="1" x14ac:dyDescent="0.2"/>
    <row r="1087" s="32" customFormat="1" x14ac:dyDescent="0.2"/>
    <row r="1088" s="35" customFormat="1" x14ac:dyDescent="0.2"/>
    <row r="1089" s="33" customFormat="1" x14ac:dyDescent="0.2"/>
    <row r="1090" s="33" customFormat="1" x14ac:dyDescent="0.2"/>
    <row r="1091" s="33" customFormat="1" x14ac:dyDescent="0.2"/>
    <row r="1092" s="33" customFormat="1" x14ac:dyDescent="0.2"/>
    <row r="1093" s="33" customFormat="1" x14ac:dyDescent="0.2"/>
    <row r="1094" s="33" customFormat="1" x14ac:dyDescent="0.2"/>
    <row r="1095" s="33" customFormat="1" x14ac:dyDescent="0.2"/>
    <row r="1096" s="33" customFormat="1" x14ac:dyDescent="0.2"/>
    <row r="1097" s="33" customFormat="1" x14ac:dyDescent="0.2"/>
    <row r="1098" s="11" customFormat="1" x14ac:dyDescent="0.2"/>
    <row r="1099" s="11" customFormat="1" x14ac:dyDescent="0.2"/>
    <row r="1100" s="11" customFormat="1" x14ac:dyDescent="0.2"/>
    <row r="1101" s="11" customFormat="1" x14ac:dyDescent="0.2"/>
    <row r="1102" s="11" customFormat="1" x14ac:dyDescent="0.2"/>
    <row r="1103" s="11" customFormat="1" x14ac:dyDescent="0.2"/>
    <row r="1104" s="1" customFormat="1" x14ac:dyDescent="0.2"/>
    <row r="1105" s="2" customFormat="1" x14ac:dyDescent="0.2"/>
    <row r="1106" s="12" customFormat="1" x14ac:dyDescent="0.2"/>
    <row r="1108" customFormat="1" x14ac:dyDescent="0.2"/>
    <row r="1109" s="25" customFormat="1" x14ac:dyDescent="0.2"/>
    <row r="1110" customFormat="1" x14ac:dyDescent="0.2"/>
    <row r="1111" customFormat="1" x14ac:dyDescent="0.2"/>
    <row r="1112" customFormat="1" x14ac:dyDescent="0.2"/>
    <row r="1113" s="19" customFormat="1" x14ac:dyDescent="0.2"/>
    <row r="1114" s="19" customFormat="1" x14ac:dyDescent="0.2"/>
    <row r="1115" s="19" customFormat="1" x14ac:dyDescent="0.2"/>
    <row r="1116" s="19" customFormat="1" x14ac:dyDescent="0.2"/>
    <row r="1117" s="19" customFormat="1" x14ac:dyDescent="0.2"/>
    <row r="1118" s="19" customFormat="1" x14ac:dyDescent="0.2"/>
    <row r="1119" s="19" customFormat="1" x14ac:dyDescent="0.2"/>
    <row r="1120" s="19" customFormat="1" x14ac:dyDescent="0.2"/>
    <row r="1122" s="14" customFormat="1" x14ac:dyDescent="0.2"/>
  </sheetData>
  <mergeCells count="5">
    <mergeCell ref="C58:E58"/>
    <mergeCell ref="C113:E113"/>
    <mergeCell ref="F1:H1"/>
    <mergeCell ref="C1:E1"/>
    <mergeCell ref="A1:B1"/>
  </mergeCells>
  <hyperlinks>
    <hyperlink ref="C1:E1" location="WasF!C58" display="Veränderung gegenüber 1988 in ha"/>
    <hyperlink ref="F1:H1" location="WasF!C113" display="Veränderung gegenüber 1988 in ha"/>
    <hyperlink ref="A1:B1" location="WasF!A7" display="zurück"/>
  </hyperlinks>
  <printOptions horizontalCentered="1"/>
  <pageMargins left="0.59055118110236227" right="0.59055118110236227" top="0.59055118110236227" bottom="0.59055118110236227" header="0.51181102362204722" footer="0.39370078740157483"/>
  <pageSetup paperSize="9" scale="46" orientation="landscape" horizontalDpi="4294967292" verticalDpi="4294967292" r:id="rId1"/>
  <headerFooter alignWithMargins="0">
    <oddFooter>&amp;LLEL Schwäbisch Gmünd, Abt. 3, R. Müller&amp;C&amp;F&amp;A&amp;R&amp;D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U51"/>
  <sheetViews>
    <sheetView showGridLines="0" workbookViewId="0"/>
  </sheetViews>
  <sheetFormatPr baseColWidth="10" defaultRowHeight="12.75" x14ac:dyDescent="0.2"/>
  <cols>
    <col min="1" max="1" width="3.42578125" customWidth="1"/>
    <col min="2" max="2" width="4.5703125" customWidth="1"/>
    <col min="3" max="3" width="30.42578125" customWidth="1"/>
    <col min="4" max="4" width="26.5703125" bestFit="1" customWidth="1"/>
  </cols>
  <sheetData>
    <row r="1" spans="1:21" x14ac:dyDescent="0.2">
      <c r="A1" s="12"/>
      <c r="B1" s="12"/>
      <c r="C1" s="12"/>
      <c r="D1" s="12"/>
      <c r="E1" s="10">
        <f>BF!D6</f>
        <v>1988</v>
      </c>
      <c r="F1" s="10">
        <f>BF!E6</f>
        <v>1992</v>
      </c>
      <c r="G1" s="10">
        <f>BF!F6</f>
        <v>1996</v>
      </c>
      <c r="H1" s="10">
        <f>BF!G6</f>
        <v>2000</v>
      </c>
      <c r="I1" s="10">
        <f>BF!K6</f>
        <v>2004</v>
      </c>
      <c r="J1" s="10">
        <f>BF!O6</f>
        <v>2008</v>
      </c>
      <c r="K1" s="10">
        <v>2012</v>
      </c>
      <c r="L1" s="10">
        <f>BF!W6</f>
        <v>2016</v>
      </c>
      <c r="M1" s="10">
        <f>BF!X6</f>
        <v>2017</v>
      </c>
      <c r="N1" s="10">
        <f>BF!Y6</f>
        <v>2018</v>
      </c>
      <c r="S1" s="10">
        <f>BF!T6</f>
        <v>2013</v>
      </c>
      <c r="T1" s="10">
        <v>2014</v>
      </c>
      <c r="U1" s="10">
        <f>BF!V6</f>
        <v>2015</v>
      </c>
    </row>
    <row r="2" spans="1:21" x14ac:dyDescent="0.2">
      <c r="A2" s="61">
        <v>46</v>
      </c>
      <c r="B2" s="62" t="str">
        <f>VLOOKUP(A2,BF!A7:B52,2)</f>
        <v>L</v>
      </c>
      <c r="C2" s="62" t="str">
        <f>VLOOKUP(B2,BF!B7:C52,2)</f>
        <v>Baden-Württemberg</v>
      </c>
      <c r="D2" s="6" t="str">
        <f>BF!$C$4</f>
        <v>Bodenfläche insgesamt</v>
      </c>
      <c r="E2" s="63">
        <f>VLOOKUP($A$2,BF!$A$6:$R$52,4)</f>
        <v>3575150</v>
      </c>
      <c r="F2" s="63">
        <f>VLOOKUP($A$2,BF!$A$6:$R$52,5)</f>
        <v>3575180</v>
      </c>
      <c r="G2" s="63">
        <f>VLOOKUP($A$2,BF!$A$6:$R$52,6)</f>
        <v>3575188</v>
      </c>
      <c r="H2" s="63">
        <f>VLOOKUP($A$2,BF!$A$6:$R$52,7)</f>
        <v>3575130</v>
      </c>
      <c r="I2" s="63">
        <f>VLOOKUP($A$2,BF!$A$6:$R$52,11)</f>
        <v>3575174</v>
      </c>
      <c r="J2" s="63">
        <f>VLOOKUP($A$2,BF!$A$6:$R$52,15)</f>
        <v>3575144</v>
      </c>
      <c r="K2" s="63">
        <f>VLOOKUP($A$2,BF!$A$6:$S$52,19)</f>
        <v>3575136</v>
      </c>
      <c r="L2" s="63">
        <f>VLOOKUP($A$2,BF!$A$6:$W$52,23)</f>
        <v>3574828</v>
      </c>
      <c r="M2" s="63">
        <f>VLOOKUP($A$2,BF!$A$6:$X$52,24)</f>
        <v>3574830</v>
      </c>
      <c r="N2" s="63">
        <f>VLOOKUP($A$2,BF!$A$6:$Y$52,25)</f>
        <v>3574822</v>
      </c>
      <c r="S2" s="63">
        <f>VLOOKUP($A$2,BF!$A$6:$T$52,20)</f>
        <v>3575132</v>
      </c>
      <c r="T2" s="63">
        <f>VLOOKUP($A$2,BF!$A$6:$U$52,21)</f>
        <v>3575134</v>
      </c>
      <c r="U2" s="63">
        <f>VLOOKUP($A$2,BF!$A$6:$V$52,22)</f>
        <v>3575133</v>
      </c>
    </row>
    <row r="3" spans="1:21" x14ac:dyDescent="0.2">
      <c r="A3" s="61"/>
      <c r="B3" s="62"/>
      <c r="C3" s="62"/>
      <c r="D3" s="68" t="str">
        <f>SuV!C4</f>
        <v>Siedlungs- und Verkehrsfläche</v>
      </c>
      <c r="E3" s="63">
        <f>VLOOKUP($A$2,SuV!$A$6:$R$52,4)</f>
        <v>423284</v>
      </c>
      <c r="F3" s="63">
        <f>VLOOKUP($A$2,SuV!$A$6:$R$52,5)</f>
        <v>439340</v>
      </c>
      <c r="G3" s="63">
        <f>VLOOKUP($A$2,SuV!$A$6:$R$52,6)</f>
        <v>454294</v>
      </c>
      <c r="H3" s="63">
        <f>VLOOKUP($A$2,SuV!$A$6:$R$52,7)</f>
        <v>471832</v>
      </c>
      <c r="I3" s="63">
        <f>VLOOKUP($A$2,SuV!$A$6:$R$52,11)</f>
        <v>486992</v>
      </c>
      <c r="J3" s="63">
        <f>VLOOKUP($A$2,SuV!$A$6:$R$52,15)</f>
        <v>500386</v>
      </c>
      <c r="K3" s="63">
        <f>VLOOKUP($A$2,SuV!$A$6:$S$52,19)</f>
        <v>510143</v>
      </c>
      <c r="L3" s="63">
        <f>VLOOKUP($A$2,SuV!$A$6:$W$52,23)</f>
        <v>517434</v>
      </c>
      <c r="M3" s="63">
        <f>VLOOKUP($A$2,SuV!$A$6:$X$52,24)</f>
        <v>520301</v>
      </c>
      <c r="N3" s="63">
        <f>VLOOKUP($A$2,SuV!$A$6:$Y$52,25)</f>
        <v>521952</v>
      </c>
      <c r="S3" s="63">
        <f>VLOOKUP($A$2,SuV!$A$6:$T$52,20)</f>
        <v>512944</v>
      </c>
      <c r="T3" s="63">
        <f>VLOOKUP($A$2,SuV!$A$6:$U$52,21)</f>
        <v>513984</v>
      </c>
      <c r="U3" s="63">
        <f>VLOOKUP($A$2,SuV!$A$6:$V$52,22)</f>
        <v>515883</v>
      </c>
    </row>
    <row r="4" spans="1:21" x14ac:dyDescent="0.2">
      <c r="A4" s="61"/>
      <c r="B4" s="62"/>
      <c r="C4" s="62"/>
      <c r="D4" s="68" t="str">
        <f>LN!C4</f>
        <v>Landwirtschaftsfläche</v>
      </c>
      <c r="E4" s="63">
        <f>VLOOKUP($A$2,LN!$A$6:$R$52,4)</f>
        <v>1753402</v>
      </c>
      <c r="F4" s="63">
        <f>VLOOKUP($A$2,LN!$A$6:$R$52,5)</f>
        <v>1721385</v>
      </c>
      <c r="G4" s="63">
        <f>VLOOKUP($A$2,LN!$A$6:$R$52,6)</f>
        <v>1698267</v>
      </c>
      <c r="H4" s="63">
        <f>VLOOKUP($A$2,LN!$A$6:$R$52,7)</f>
        <v>1674917</v>
      </c>
      <c r="I4" s="63">
        <f>VLOOKUP($A$2,LN!$A$6:$R$52,11)</f>
        <v>1655939</v>
      </c>
      <c r="J4" s="63">
        <f>VLOOKUP($A$2,LN!$A$6:$R$52,15)</f>
        <v>1641968</v>
      </c>
      <c r="K4" s="63">
        <f>VLOOKUP($A$2,LN!$A$6:$S$52,19)</f>
        <v>1629528</v>
      </c>
      <c r="L4" s="63">
        <f>VLOOKUP($A$2,LN!$A$6:$W$52,23)</f>
        <v>1618933</v>
      </c>
      <c r="M4" s="63">
        <f>VLOOKUP($A$2,LN!$A$6:$X$52,24)</f>
        <v>1615542</v>
      </c>
      <c r="N4" s="63">
        <f>VLOOKUP($A$2,LN!$A$6:$Y$52,25)</f>
        <v>1613563</v>
      </c>
      <c r="S4" s="63">
        <f>VLOOKUP($A$2,LN!$A$6:$T$52,20)</f>
        <v>1627203</v>
      </c>
      <c r="T4" s="63">
        <f>VLOOKUP($A$2,LN!$A$6:$U$52,21)</f>
        <v>1625724</v>
      </c>
      <c r="U4" s="63">
        <f>VLOOKUP($A$2,LN!$A$6:$V$52,22)</f>
        <v>1623498</v>
      </c>
    </row>
    <row r="5" spans="1:21" x14ac:dyDescent="0.2">
      <c r="A5" s="61"/>
      <c r="B5" s="62"/>
      <c r="C5" s="62"/>
      <c r="D5" s="68" t="str">
        <f>WF!C4</f>
        <v>Waldfläche</v>
      </c>
      <c r="E5" s="63">
        <f>VLOOKUP($A$2,WF!$A$6:$R$52,4)</f>
        <v>1324817</v>
      </c>
      <c r="F5" s="63">
        <f>VLOOKUP($A$2,WF!$A$6:$R$52,5)</f>
        <v>1345395</v>
      </c>
      <c r="G5" s="63">
        <f>VLOOKUP($A$2,WF!$A$6:$R$52,6)</f>
        <v>1352933</v>
      </c>
      <c r="H5" s="63">
        <f>VLOOKUP($A$2,WF!$A$6:$R$52,7)</f>
        <v>1358434</v>
      </c>
      <c r="I5" s="63">
        <f>VLOOKUP($A$2,WF!$A$6:$R$52,11)</f>
        <v>1363025</v>
      </c>
      <c r="J5" s="63">
        <f>VLOOKUP($A$2,WF!$A$6:$R$52,15)</f>
        <v>1367585</v>
      </c>
      <c r="K5" s="63">
        <f>VLOOKUP($A$2,WF!$A$6:$S$52,19)</f>
        <v>1369993</v>
      </c>
      <c r="L5" s="63">
        <f>VLOOKUP($A$2,WF!$A$6:$W$52,23)</f>
        <v>1352564</v>
      </c>
      <c r="M5" s="63">
        <f>VLOOKUP($A$2,WF!$A$6:$X$52,24)</f>
        <v>1352514</v>
      </c>
      <c r="N5" s="63">
        <f>VLOOKUP($A$2,WF!$A$6:$Y$52,25)</f>
        <v>1352714</v>
      </c>
      <c r="S5" s="63">
        <f>VLOOKUP($A$2,WF!$A$6:$T$52,20)</f>
        <v>1369506</v>
      </c>
      <c r="T5" s="63">
        <f>VLOOKUP($A$2,WF!$A$6:$U$52,21)</f>
        <v>1369832</v>
      </c>
      <c r="U5" s="63">
        <f>VLOOKUP($A$2,WF!$A$6:$V$52,22)</f>
        <v>1369976</v>
      </c>
    </row>
    <row r="6" spans="1:21" x14ac:dyDescent="0.2">
      <c r="A6" s="61"/>
      <c r="B6" s="62"/>
      <c r="C6" s="62"/>
      <c r="D6" s="68" t="str">
        <f>WasF!C4</f>
        <v>Wasserfläche</v>
      </c>
      <c r="E6" s="63">
        <f>VLOOKUP($A$2,WasF!$A$6:$R$52,4)</f>
        <v>32530</v>
      </c>
      <c r="F6" s="63">
        <f>VLOOKUP($A$2,WasF!$A$6:$R$52,5)</f>
        <v>34103</v>
      </c>
      <c r="G6" s="63">
        <f>VLOOKUP($A$2,WasF!$A$6:$R$52,6)</f>
        <v>34974</v>
      </c>
      <c r="H6" s="63">
        <f>VLOOKUP($A$2,WasF!$A$6:$R$52,7)</f>
        <v>35782</v>
      </c>
      <c r="I6" s="63">
        <f>VLOOKUP($A$2,WasF!$A$6:$R$52,11)</f>
        <v>37052</v>
      </c>
      <c r="J6" s="63">
        <f>VLOOKUP($A$2,WasF!$A$6:$R$52,15)</f>
        <v>38177</v>
      </c>
      <c r="K6" s="63">
        <f>VLOOKUP($A$2,WasF!$A$6:$S$52,19)</f>
        <v>38975</v>
      </c>
      <c r="L6" s="63">
        <f>VLOOKUP($A$2,WasF!$A$6:$W$52,23)</f>
        <v>38894</v>
      </c>
      <c r="M6" s="63">
        <f>VLOOKUP($A$2,WasF!$A$6:$X$52,24)</f>
        <v>39020</v>
      </c>
      <c r="N6" s="63">
        <f>VLOOKUP($A$2,WasF!$A$6:$Y$52,25)</f>
        <v>39066</v>
      </c>
      <c r="S6" s="63">
        <f>VLOOKUP($A$2,WasF!$A$6:$T$52,20)</f>
        <v>38980</v>
      </c>
      <c r="T6" s="63">
        <f>VLOOKUP($A$2,WasF!$A$6:$U$52,21)</f>
        <v>39085</v>
      </c>
      <c r="U6" s="63">
        <f>VLOOKUP($A$2,WasF!$A$6:$V$52,22)</f>
        <v>39193</v>
      </c>
    </row>
    <row r="7" spans="1:21" x14ac:dyDescent="0.2">
      <c r="A7" s="61"/>
      <c r="B7" s="62"/>
      <c r="C7" s="62"/>
      <c r="D7" s="62"/>
      <c r="E7" s="63"/>
      <c r="F7" s="63"/>
      <c r="G7" s="63"/>
      <c r="H7" s="63"/>
      <c r="I7" s="63"/>
      <c r="J7" s="63"/>
    </row>
    <row r="8" spans="1:21" x14ac:dyDescent="0.2">
      <c r="A8" s="61"/>
      <c r="B8" s="62"/>
      <c r="C8" s="62"/>
      <c r="D8" s="62"/>
      <c r="E8" s="63"/>
      <c r="F8" s="63"/>
      <c r="G8" s="63"/>
      <c r="H8" s="63"/>
      <c r="I8" s="63"/>
      <c r="J8" s="63"/>
    </row>
    <row r="9" spans="1:21" x14ac:dyDescent="0.2">
      <c r="A9" s="61"/>
      <c r="B9" s="62"/>
      <c r="C9" s="62"/>
      <c r="D9" s="62"/>
      <c r="E9" s="63"/>
      <c r="F9" s="63"/>
      <c r="G9" s="63"/>
      <c r="H9" s="63"/>
      <c r="I9" s="63"/>
      <c r="J9" s="63"/>
    </row>
    <row r="10" spans="1:21" ht="23.25" x14ac:dyDescent="0.35">
      <c r="A10" s="25"/>
      <c r="B10" s="94" t="s">
        <v>55</v>
      </c>
      <c r="C10" s="94"/>
      <c r="D10" s="94"/>
      <c r="E10" s="94"/>
      <c r="F10" s="94"/>
      <c r="G10" s="94"/>
      <c r="H10" s="94"/>
      <c r="I10" s="94"/>
      <c r="J10" s="94"/>
    </row>
    <row r="11" spans="1:21" ht="20.25" x14ac:dyDescent="0.2">
      <c r="B11" s="95" t="s">
        <v>79</v>
      </c>
      <c r="C11" s="95"/>
      <c r="D11" s="95"/>
      <c r="E11" s="95"/>
      <c r="F11" s="95"/>
      <c r="G11" s="95"/>
      <c r="H11" s="95"/>
      <c r="I11" s="95"/>
      <c r="J11" s="95"/>
    </row>
    <row r="12" spans="1:21" ht="15.75" customHeight="1" x14ac:dyDescent="0.2">
      <c r="B12" s="70"/>
      <c r="C12" s="70"/>
      <c r="D12" s="70"/>
      <c r="E12" s="70"/>
      <c r="F12" s="70"/>
      <c r="G12" s="70"/>
      <c r="H12" s="70"/>
      <c r="I12" s="70"/>
      <c r="J12" s="70"/>
    </row>
    <row r="13" spans="1:21" x14ac:dyDescent="0.2">
      <c r="A13" s="13"/>
      <c r="B13" s="13"/>
      <c r="C13" s="11"/>
      <c r="D13" s="11"/>
      <c r="E13" s="11"/>
      <c r="F13" s="11"/>
      <c r="G13" s="11"/>
      <c r="H13" s="11"/>
      <c r="I13" s="11"/>
      <c r="J13" s="11"/>
    </row>
    <row r="14" spans="1:2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2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2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">
      <c r="A19" s="11"/>
      <c r="B19" s="11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"/>
      <c r="B20" s="1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12"/>
      <c r="D21" s="12"/>
      <c r="E21" s="12"/>
      <c r="F21" s="12"/>
      <c r="G21" s="12"/>
      <c r="H21" s="12"/>
      <c r="I21" s="12"/>
      <c r="J21" s="12"/>
    </row>
    <row r="22" spans="1:10" x14ac:dyDescent="0.2">
      <c r="A22" s="12"/>
      <c r="B22" s="12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</row>
    <row r="24" spans="1:10" x14ac:dyDescent="0.2">
      <c r="C24" s="25"/>
      <c r="D24" s="25"/>
      <c r="E24" s="25"/>
      <c r="F24" s="25"/>
      <c r="G24" s="25"/>
      <c r="H24" s="25"/>
      <c r="I24" s="25"/>
      <c r="J24" s="25"/>
    </row>
    <row r="25" spans="1:10" x14ac:dyDescent="0.2">
      <c r="A25" s="25"/>
      <c r="B25" s="25"/>
    </row>
    <row r="26" spans="1:10" x14ac:dyDescent="0.2"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1"/>
      <c r="D27" s="11"/>
      <c r="E27" s="11"/>
      <c r="F27" s="11"/>
      <c r="G27" s="11"/>
      <c r="H27" s="11"/>
      <c r="I27" s="11"/>
      <c r="J27" s="11"/>
    </row>
    <row r="28" spans="1:10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">
      <c r="A33" s="11"/>
      <c r="B33" s="11"/>
      <c r="C33" s="1"/>
      <c r="D33" s="1"/>
      <c r="E33" s="1"/>
      <c r="F33" s="1"/>
      <c r="G33" s="1"/>
      <c r="H33" s="1"/>
      <c r="I33" s="1"/>
      <c r="J33" s="1"/>
    </row>
    <row r="47" spans="1:10" ht="14.25" x14ac:dyDescent="0.2">
      <c r="B47" s="89" t="s">
        <v>78</v>
      </c>
    </row>
    <row r="48" spans="1:10" ht="14.25" x14ac:dyDescent="0.2">
      <c r="B48" s="90" t="s">
        <v>77</v>
      </c>
    </row>
    <row r="51" spans="3:3" x14ac:dyDescent="0.2">
      <c r="C51" s="69"/>
    </row>
  </sheetData>
  <mergeCells count="2">
    <mergeCell ref="B10:J10"/>
    <mergeCell ref="B11:J11"/>
  </mergeCells>
  <printOptions horizontalCentered="1"/>
  <pageMargins left="0.59055118110236227" right="0.59055118110236227" top="0.59055118110236227" bottom="0.59055118110236227" header="0.31496062992125984" footer="0.39370078740157483"/>
  <pageSetup paperSize="9" orientation="landscape" r:id="rId1"/>
  <headerFooter>
    <oddFooter>&amp;LLEL Schwäbisch Gmünd, Abt. 3, R. Müller&amp;R20.09.2019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0</xdr:row>
                    <xdr:rowOff>95250</xdr:rowOff>
                  </from>
                  <to>
                    <xdr:col>3</xdr:col>
                    <xdr:colOff>9525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1"/>
  <sheetViews>
    <sheetView showGridLines="0" workbookViewId="0">
      <selection activeCell="M28" sqref="M28"/>
    </sheetView>
  </sheetViews>
  <sheetFormatPr baseColWidth="10" defaultRowHeight="12.75" x14ac:dyDescent="0.2"/>
  <cols>
    <col min="1" max="1" width="3.42578125" customWidth="1"/>
    <col min="2" max="2" width="4.5703125" customWidth="1"/>
    <col min="3" max="3" width="30.42578125" customWidth="1"/>
    <col min="4" max="4" width="26.5703125" bestFit="1" customWidth="1"/>
  </cols>
  <sheetData>
    <row r="1" spans="1:17" x14ac:dyDescent="0.2">
      <c r="A1" s="12"/>
      <c r="B1" s="12"/>
      <c r="C1" s="12"/>
      <c r="D1" s="12"/>
      <c r="E1" s="10">
        <f>BF!D6</f>
        <v>1988</v>
      </c>
      <c r="F1" s="10">
        <f>BF!E6</f>
        <v>1992</v>
      </c>
      <c r="G1" s="10">
        <f>BF!F6</f>
        <v>1996</v>
      </c>
      <c r="H1" s="10">
        <f>BF!G6</f>
        <v>2000</v>
      </c>
      <c r="I1" s="10">
        <f>BF!K6</f>
        <v>2004</v>
      </c>
      <c r="J1" s="10">
        <f>BF!O6</f>
        <v>2008</v>
      </c>
      <c r="K1" s="10">
        <f>BF!S6</f>
        <v>2012</v>
      </c>
      <c r="L1" s="10">
        <f>BF!T6</f>
        <v>2013</v>
      </c>
      <c r="M1" s="10">
        <f>BF!U6</f>
        <v>2014</v>
      </c>
      <c r="N1" s="10">
        <f>BF!V6</f>
        <v>2015</v>
      </c>
      <c r="O1" s="10">
        <f>BF!W6</f>
        <v>2016</v>
      </c>
      <c r="P1" s="10">
        <f>BF!X6</f>
        <v>2017</v>
      </c>
      <c r="Q1" s="10">
        <f>BF!Y6</f>
        <v>2018</v>
      </c>
    </row>
    <row r="2" spans="1:17" x14ac:dyDescent="0.2">
      <c r="A2" s="61">
        <f>Dia_gesamt!A2</f>
        <v>46</v>
      </c>
      <c r="B2" s="62" t="str">
        <f>VLOOKUP(A2,BF!A7:B52,2,FALSE)</f>
        <v>L</v>
      </c>
      <c r="C2" s="62" t="str">
        <f>Dia_gesamt!C2</f>
        <v>Baden-Württemberg</v>
      </c>
      <c r="D2" s="6" t="str">
        <f>BF!$C$4</f>
        <v>Bodenfläche insgesamt</v>
      </c>
      <c r="E2" s="63">
        <f>VLOOKUP($A$2,BF!$A$60:$R$106,4)</f>
        <v>0</v>
      </c>
      <c r="F2" s="63">
        <f>VLOOKUP($A$2,BF!$A$60:$R$106,5,FALSE)</f>
        <v>30</v>
      </c>
      <c r="G2" s="63">
        <f>VLOOKUP($A$2,BF!$A$60:$R$106,6)</f>
        <v>38</v>
      </c>
      <c r="H2" s="63">
        <f>VLOOKUP($A$2,BF!$A$60:$R$106,7)</f>
        <v>-20</v>
      </c>
      <c r="I2" s="63">
        <f>VLOOKUP($A$2,BF!$A$60:$R$106,11)</f>
        <v>24</v>
      </c>
      <c r="J2" s="63">
        <f>VLOOKUP($A$2,BF!$A$60:$R$106,15)</f>
        <v>-6</v>
      </c>
      <c r="K2" s="63">
        <f>VLOOKUP($A$2,BF!$A$60:$S$106,19)</f>
        <v>-14</v>
      </c>
      <c r="L2" s="63">
        <f>VLOOKUP($A$2,BF!$A$60:$T$106,20)</f>
        <v>-18</v>
      </c>
      <c r="M2" s="63">
        <f>VLOOKUP($A$2,BF!$A$60:$U$106,21)</f>
        <v>-16</v>
      </c>
      <c r="N2" s="63">
        <f>VLOOKUP($A$2,BF!$A$60:$V$106,22)</f>
        <v>-17</v>
      </c>
      <c r="O2" s="63">
        <f>VLOOKUP($A$2,BF!$A$60:$W$106,23)</f>
        <v>-322</v>
      </c>
      <c r="P2" s="63">
        <f>VLOOKUP($A$2,BF!$A$60:$X$106,24)</f>
        <v>-320</v>
      </c>
      <c r="Q2" s="63">
        <f>VLOOKUP($A$2,BF!$A$60:$Y$106,25)</f>
        <v>-328</v>
      </c>
    </row>
    <row r="3" spans="1:17" x14ac:dyDescent="0.2">
      <c r="A3" s="61"/>
      <c r="B3" s="62"/>
      <c r="C3" s="62"/>
      <c r="D3" s="68" t="str">
        <f>SuV!C4</f>
        <v>Siedlungs- und Verkehrsfläche</v>
      </c>
      <c r="E3" s="63">
        <f>VLOOKUP($A$2,SuV!$A$60:$R$106,4)</f>
        <v>0</v>
      </c>
      <c r="F3" s="63">
        <f>VLOOKUP($A$2,SuV!$A$60:$R$106,5)</f>
        <v>16056</v>
      </c>
      <c r="G3" s="63">
        <f>VLOOKUP($A$2,SuV!$A$60:$R$106,6)</f>
        <v>31010</v>
      </c>
      <c r="H3" s="63">
        <f>VLOOKUP($A$2,SuV!$A$60:$R$106,7)</f>
        <v>48548</v>
      </c>
      <c r="I3" s="63">
        <f>VLOOKUP($A$2,SuV!$A$60:$R$106,11)</f>
        <v>63708</v>
      </c>
      <c r="J3" s="63">
        <f>VLOOKUP($A$2,SuV!$A$60:$R$106,15)</f>
        <v>77102</v>
      </c>
      <c r="K3" s="63">
        <f>VLOOKUP($A$2,SuV!$A$60:$S$106,19)</f>
        <v>86859</v>
      </c>
      <c r="L3" s="63">
        <f>VLOOKUP($A$2,SuV!$A$60:$T$106,20)</f>
        <v>89660</v>
      </c>
      <c r="M3" s="63">
        <f>VLOOKUP($A$2,SuV!$A$60:$U$106,21)</f>
        <v>90700</v>
      </c>
      <c r="N3" s="63">
        <f>VLOOKUP($A$2,SuV!$A$60:$V$106,22)</f>
        <v>92599</v>
      </c>
      <c r="O3" s="63">
        <f>VLOOKUP($A$2,SuV!$A$60:$W$106,23)</f>
        <v>94150</v>
      </c>
      <c r="P3" s="63">
        <f>VLOOKUP($A$2,SuV!$A$60:$X$106,24)</f>
        <v>97017</v>
      </c>
      <c r="Q3" s="63">
        <f>VLOOKUP($A$2,SuV!$A$60:$Y$106,25)</f>
        <v>98668</v>
      </c>
    </row>
    <row r="4" spans="1:17" x14ac:dyDescent="0.2">
      <c r="A4" s="61"/>
      <c r="B4" s="91"/>
      <c r="C4" s="62"/>
      <c r="D4" s="68" t="str">
        <f>LN!C4</f>
        <v>Landwirtschaftsfläche</v>
      </c>
      <c r="E4" s="63">
        <f>VLOOKUP($A$2,LN!$A$60:$R$106,4)</f>
        <v>0</v>
      </c>
      <c r="F4" s="63">
        <f>VLOOKUP($A$2,LN!$A$60:$R$106,5)</f>
        <v>-32017</v>
      </c>
      <c r="G4" s="63">
        <f>VLOOKUP($A$2,LN!$A$60:$R$106,6)</f>
        <v>-55135</v>
      </c>
      <c r="H4" s="63">
        <f>VLOOKUP($A$2,LN!$A$60:$R$106,7)</f>
        <v>-78485</v>
      </c>
      <c r="I4" s="63">
        <f>VLOOKUP($A$2,LN!$A$60:$R$106,11)</f>
        <v>-97463</v>
      </c>
      <c r="J4" s="63">
        <f>VLOOKUP($A$2,LN!$A$60:$R$106,15)</f>
        <v>-111434</v>
      </c>
      <c r="K4" s="63">
        <f>VLOOKUP($A$2,LN!$A$60:$S$106,19)</f>
        <v>-123874</v>
      </c>
      <c r="L4" s="63">
        <f>VLOOKUP($A$2,LN!$A$60:$T$106,20)</f>
        <v>-126199</v>
      </c>
      <c r="M4" s="63">
        <f>VLOOKUP($A$2,LN!$A$60:$U$106,21)</f>
        <v>-127678</v>
      </c>
      <c r="N4" s="63">
        <f>VLOOKUP($A$2,LN!$A$60:$V$106,22)</f>
        <v>-129904</v>
      </c>
      <c r="O4" s="63">
        <f>VLOOKUP($A$2,LN!$A$60:$W$106,23)</f>
        <v>-134469</v>
      </c>
      <c r="P4" s="63">
        <f>VLOOKUP($A$2,LN!$A$60:$X$106,24)</f>
        <v>-137860</v>
      </c>
      <c r="Q4" s="63">
        <f>VLOOKUP($A$2,LN!$A$60:$Y$106,25)</f>
        <v>-139839</v>
      </c>
    </row>
    <row r="5" spans="1:17" x14ac:dyDescent="0.2">
      <c r="A5" s="61"/>
      <c r="B5" s="62"/>
      <c r="C5" s="62"/>
      <c r="D5" s="68" t="str">
        <f>WF!C4</f>
        <v>Waldfläche</v>
      </c>
      <c r="E5" s="63">
        <f>VLOOKUP($A$2,WF!$A$60:$R$106,4)</f>
        <v>0</v>
      </c>
      <c r="F5" s="63">
        <f>VLOOKUP($A$2,WF!$A$60:$R$106,5)</f>
        <v>20578</v>
      </c>
      <c r="G5" s="63">
        <f>VLOOKUP($A$2,WF!$A$60:$R$106,6)</f>
        <v>28116</v>
      </c>
      <c r="H5" s="63">
        <f>VLOOKUP($A$2,WF!$A$60:$R$106,7)</f>
        <v>33617</v>
      </c>
      <c r="I5" s="63">
        <f>VLOOKUP($A$2,WF!$A$60:$R$106,11)</f>
        <v>38208</v>
      </c>
      <c r="J5" s="63">
        <f>VLOOKUP($A$2,WF!$A$60:$R$106,15)</f>
        <v>42768</v>
      </c>
      <c r="K5" s="63">
        <f>VLOOKUP($A$2,WF!$A$60:$S$106,19)</f>
        <v>45176</v>
      </c>
      <c r="L5" s="63">
        <f>VLOOKUP($A$2,WF!$A$60:$T$106,20)</f>
        <v>44689</v>
      </c>
      <c r="M5" s="63">
        <f>VLOOKUP($A$2,WF!$A$60:$U$106,21)</f>
        <v>45015</v>
      </c>
      <c r="N5" s="63">
        <f>VLOOKUP($A$2,WF!$A$60:$V$106,22)</f>
        <v>45159</v>
      </c>
      <c r="O5" s="63">
        <f>VLOOKUP($A$2,WF!$A$60:$W$106,23)</f>
        <v>27747</v>
      </c>
      <c r="P5" s="63">
        <f>VLOOKUP($A$2,WF!$A$60:$X$106,24)</f>
        <v>27697</v>
      </c>
      <c r="Q5" s="63">
        <f>VLOOKUP($A$2,WF!$A$60:$Y$106,25)</f>
        <v>27897</v>
      </c>
    </row>
    <row r="6" spans="1:17" x14ac:dyDescent="0.2">
      <c r="A6" s="61"/>
      <c r="B6" s="62"/>
      <c r="C6" s="62"/>
      <c r="D6" s="68" t="str">
        <f>WasF!C4</f>
        <v>Wasserfläche</v>
      </c>
      <c r="E6" s="63">
        <f>VLOOKUP($A$2,WasF!$A$60:$R$106,4)</f>
        <v>0</v>
      </c>
      <c r="F6" s="63">
        <f>VLOOKUP($A$2,WasF!$A$60:$R$106,5)</f>
        <v>1573</v>
      </c>
      <c r="G6" s="63">
        <f>VLOOKUP($A$2,WasF!$A$60:$R$106,6)</f>
        <v>2444</v>
      </c>
      <c r="H6" s="63">
        <f>VLOOKUP($A$2,WasF!$A$60:$R$106,7)</f>
        <v>3252</v>
      </c>
      <c r="I6" s="63">
        <f>VLOOKUP($A$2,WasF!$A$60:$R$106,11)</f>
        <v>4522</v>
      </c>
      <c r="J6" s="63">
        <f>VLOOKUP($A$2,WasF!$A$60:$R$106,15)</f>
        <v>5647</v>
      </c>
      <c r="K6" s="63">
        <f>VLOOKUP($A$2,WasF!$A$60:$S$106,19)</f>
        <v>6445</v>
      </c>
      <c r="L6" s="63">
        <f>VLOOKUP($A$2,WasF!$A$60:$T$106,20)</f>
        <v>6450</v>
      </c>
      <c r="M6" s="63">
        <f>VLOOKUP($A$2,WasF!$A$60:$U$106,21)</f>
        <v>6555</v>
      </c>
      <c r="N6" s="63">
        <f>VLOOKUP($A$2,WasF!$A$60:$V$106,22)</f>
        <v>6663</v>
      </c>
      <c r="O6" s="63">
        <f>VLOOKUP($A$2,WasF!$A$60:$W$106,23)</f>
        <v>6364</v>
      </c>
      <c r="P6" s="63">
        <f>VLOOKUP($A$2,WasF!$A$60:$X$106,24)</f>
        <v>6490</v>
      </c>
      <c r="Q6" s="63">
        <f>VLOOKUP($A$2,WasF!$A$60:$Y$106,25)</f>
        <v>6536</v>
      </c>
    </row>
    <row r="7" spans="1:17" x14ac:dyDescent="0.2">
      <c r="A7" s="61"/>
      <c r="B7" s="62"/>
      <c r="C7" s="62"/>
      <c r="D7" s="62"/>
      <c r="E7" s="63"/>
      <c r="F7" s="63"/>
      <c r="G7" s="63"/>
      <c r="H7" s="63"/>
      <c r="I7" s="63"/>
      <c r="J7" s="63"/>
    </row>
    <row r="8" spans="1:17" x14ac:dyDescent="0.2">
      <c r="A8" s="61"/>
      <c r="B8" s="62"/>
      <c r="C8" s="62"/>
      <c r="D8" s="62"/>
      <c r="E8" s="63"/>
      <c r="F8" s="63"/>
      <c r="G8" s="63"/>
      <c r="H8" s="63"/>
      <c r="I8" s="63"/>
      <c r="J8" s="63"/>
    </row>
    <row r="9" spans="1:17" x14ac:dyDescent="0.2">
      <c r="A9" s="61"/>
      <c r="B9" s="62"/>
      <c r="C9" s="62"/>
      <c r="D9" s="62"/>
      <c r="E9" s="63"/>
      <c r="F9" s="63"/>
      <c r="G9" s="63"/>
      <c r="H9" s="63"/>
      <c r="I9" s="63"/>
      <c r="J9" s="63"/>
    </row>
    <row r="10" spans="1:17" ht="23.25" x14ac:dyDescent="0.35">
      <c r="A10" s="25"/>
      <c r="B10" s="94" t="s">
        <v>55</v>
      </c>
      <c r="C10" s="94"/>
      <c r="D10" s="94"/>
      <c r="E10" s="94"/>
      <c r="F10" s="94"/>
      <c r="G10" s="94"/>
      <c r="H10" s="94"/>
      <c r="I10" s="94"/>
      <c r="J10" s="94"/>
    </row>
    <row r="11" spans="1:17" ht="20.25" x14ac:dyDescent="0.2">
      <c r="B11" s="95" t="s">
        <v>59</v>
      </c>
      <c r="C11" s="95"/>
      <c r="D11" s="95"/>
      <c r="E11" s="95"/>
      <c r="F11" s="95"/>
      <c r="G11" s="95"/>
      <c r="H11" s="95"/>
      <c r="I11" s="95"/>
      <c r="J11" s="95"/>
    </row>
    <row r="12" spans="1:17" ht="15.75" customHeight="1" x14ac:dyDescent="0.2">
      <c r="B12" s="70"/>
      <c r="C12" s="70"/>
      <c r="D12" s="70"/>
      <c r="E12" s="70"/>
      <c r="F12" s="70"/>
      <c r="G12" s="70"/>
      <c r="H12" s="70"/>
      <c r="I12" s="70"/>
      <c r="J12" s="70"/>
    </row>
    <row r="13" spans="1:17" x14ac:dyDescent="0.2">
      <c r="A13" s="13"/>
      <c r="B13" s="13"/>
      <c r="C13" s="11"/>
      <c r="D13" s="11"/>
      <c r="E13" s="11"/>
      <c r="F13" s="11"/>
      <c r="G13" s="11"/>
      <c r="H13" s="11"/>
      <c r="I13" s="11"/>
      <c r="J13" s="11"/>
    </row>
    <row r="14" spans="1:17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7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7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">
      <c r="A19" s="11"/>
      <c r="B19" s="11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"/>
      <c r="B20" s="1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12"/>
      <c r="D21" s="12"/>
      <c r="E21" s="12"/>
      <c r="F21" s="12"/>
      <c r="G21" s="12"/>
      <c r="H21" s="12"/>
      <c r="I21" s="12"/>
      <c r="J21" s="12"/>
    </row>
    <row r="22" spans="1:10" x14ac:dyDescent="0.2">
      <c r="A22" s="12"/>
      <c r="B22" s="12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</row>
    <row r="24" spans="1:10" x14ac:dyDescent="0.2">
      <c r="C24" s="25"/>
      <c r="D24" s="25"/>
      <c r="E24" s="25"/>
      <c r="F24" s="25"/>
      <c r="G24" s="25"/>
      <c r="H24" s="25"/>
      <c r="I24" s="25"/>
      <c r="J24" s="25"/>
    </row>
    <row r="25" spans="1:10" x14ac:dyDescent="0.2">
      <c r="A25" s="25"/>
      <c r="B25" s="25"/>
    </row>
    <row r="26" spans="1:10" x14ac:dyDescent="0.2"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1"/>
      <c r="D27" s="11"/>
      <c r="E27" s="11"/>
      <c r="F27" s="11"/>
      <c r="G27" s="11"/>
      <c r="H27" s="11"/>
      <c r="I27" s="11"/>
      <c r="J27" s="11"/>
    </row>
    <row r="28" spans="1:10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">
      <c r="A33" s="11"/>
      <c r="B33" s="11"/>
      <c r="C33" s="1"/>
      <c r="D33" s="1"/>
      <c r="E33" s="1"/>
      <c r="F33" s="1"/>
      <c r="G33" s="1"/>
      <c r="H33" s="1"/>
      <c r="I33" s="1"/>
      <c r="J33" s="1"/>
    </row>
    <row r="51" spans="3:3" x14ac:dyDescent="0.2">
      <c r="C51" s="69"/>
    </row>
  </sheetData>
  <mergeCells count="2">
    <mergeCell ref="B10:J10"/>
    <mergeCell ref="B11:J11"/>
  </mergeCells>
  <printOptions horizontalCentered="1"/>
  <pageMargins left="0.59055118110236227" right="0.59055118110236227" top="0.59055118110236227" bottom="0.59055118110236227" header="0.31496062992125984" footer="0.39370078740157483"/>
  <pageSetup paperSize="9" orientation="landscape" r:id="rId1"/>
  <headerFooter>
    <oddFooter>&amp;LLEL Schwäbisch Gmünd, Abt. 3, R. Müller&amp;R20.09.2019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1"/>
  <sheetViews>
    <sheetView showGridLines="0" workbookViewId="0">
      <selection activeCell="L33" sqref="L33"/>
    </sheetView>
  </sheetViews>
  <sheetFormatPr baseColWidth="10" defaultRowHeight="12.75" x14ac:dyDescent="0.2"/>
  <cols>
    <col min="1" max="1" width="3.42578125" customWidth="1"/>
    <col min="2" max="2" width="4.5703125" customWidth="1"/>
    <col min="3" max="3" width="30.42578125" customWidth="1"/>
    <col min="4" max="4" width="26.5703125" bestFit="1" customWidth="1"/>
  </cols>
  <sheetData>
    <row r="1" spans="1:17" x14ac:dyDescent="0.2">
      <c r="A1" s="12"/>
      <c r="B1" s="12"/>
      <c r="C1" s="12"/>
      <c r="D1" s="12"/>
      <c r="E1" s="10">
        <f>BF!D6</f>
        <v>1988</v>
      </c>
      <c r="F1" s="10">
        <f>BF!E6</f>
        <v>1992</v>
      </c>
      <c r="G1" s="10">
        <f>BF!F6</f>
        <v>1996</v>
      </c>
      <c r="H1" s="10">
        <f>BF!G6</f>
        <v>2000</v>
      </c>
      <c r="I1" s="10">
        <f>BF!K6</f>
        <v>2004</v>
      </c>
      <c r="J1" s="10">
        <f>BF!O6</f>
        <v>2008</v>
      </c>
      <c r="K1" s="10">
        <f>BF!S6</f>
        <v>2012</v>
      </c>
      <c r="L1" s="10">
        <f>BF!T6</f>
        <v>2013</v>
      </c>
      <c r="M1" s="10">
        <f>BF!U6</f>
        <v>2014</v>
      </c>
      <c r="N1" s="10">
        <f>BF!V6</f>
        <v>2015</v>
      </c>
      <c r="O1" s="10">
        <f>BF!W6</f>
        <v>2016</v>
      </c>
      <c r="P1" s="10">
        <f>BF!X6</f>
        <v>2017</v>
      </c>
      <c r="Q1" s="10">
        <f>BF!Y6</f>
        <v>2018</v>
      </c>
    </row>
    <row r="2" spans="1:17" x14ac:dyDescent="0.2">
      <c r="A2" s="61">
        <f>Dia_gesamt!A2</f>
        <v>46</v>
      </c>
      <c r="B2" s="62" t="str">
        <f>VLOOKUP(A2,BF!A7:B52,2)</f>
        <v>L</v>
      </c>
      <c r="C2" s="62" t="str">
        <f>Dia_gesamt!C2</f>
        <v>Baden-Württemberg</v>
      </c>
      <c r="D2" s="6" t="str">
        <f>BF!$C$4</f>
        <v>Bodenfläche insgesamt</v>
      </c>
      <c r="E2" s="78">
        <f>VLOOKUP($A$2,BF!$A$115:$R$161,4)</f>
        <v>0</v>
      </c>
      <c r="F2" s="78">
        <f>VLOOKUP($A$2,BF!$A$115:$R$161,5)</f>
        <v>0</v>
      </c>
      <c r="G2" s="78">
        <f>VLOOKUP($A$2,BF!$A$115:$R$161,6)</f>
        <v>0</v>
      </c>
      <c r="H2" s="78">
        <f>VLOOKUP($A$2,BF!$A$115:$R$161,7)</f>
        <v>0</v>
      </c>
      <c r="I2" s="78">
        <f>VLOOKUP($A$2,BF!$A$115:$R$161,11)</f>
        <v>0</v>
      </c>
      <c r="J2" s="78">
        <f>VLOOKUP($A$2,BF!$A$115:$R$161,15)</f>
        <v>0</v>
      </c>
      <c r="K2" s="78">
        <f>VLOOKUP($A$2,BF!$A$115:$S$161,19)</f>
        <v>0</v>
      </c>
      <c r="L2" s="78">
        <f>VLOOKUP($A$2,BF!$A$115:$T$161,20)</f>
        <v>0</v>
      </c>
      <c r="M2" s="78">
        <f>VLOOKUP($A$2,BF!$A$115:$U$161,21)</f>
        <v>0</v>
      </c>
      <c r="N2" s="78">
        <f>VLOOKUP($A$2,BF!$A$115:$V$161,22)</f>
        <v>0</v>
      </c>
      <c r="O2" s="78">
        <f>VLOOKUP($A$2,BF!$A$115:$W$161,23)</f>
        <v>0</v>
      </c>
      <c r="P2" s="78">
        <f>VLOOKUP($A$2,BF!$A$115:$X$161,24)</f>
        <v>0</v>
      </c>
      <c r="Q2" s="78">
        <f>VLOOKUP($A$2,BF!$A$115:$Y$161,25)</f>
        <v>0</v>
      </c>
    </row>
    <row r="3" spans="1:17" x14ac:dyDescent="0.2">
      <c r="A3" s="61"/>
      <c r="B3" s="62"/>
      <c r="C3" s="62"/>
      <c r="D3" s="68" t="str">
        <f>SuV!C4</f>
        <v>Siedlungs- und Verkehrsfläche</v>
      </c>
      <c r="E3" s="78">
        <f>VLOOKUP($A$2,SuV!$A$115:$R$161,4)</f>
        <v>0</v>
      </c>
      <c r="F3" s="78">
        <f>VLOOKUP($A$2,SuV!$A$115:$R$161,5)</f>
        <v>3.8</v>
      </c>
      <c r="G3" s="78">
        <f>VLOOKUP($A$2,SuV!$A$115:$R$161,6)</f>
        <v>7.3</v>
      </c>
      <c r="H3" s="78">
        <f>VLOOKUP($A$2,SuV!$A$115:$R$161,7)</f>
        <v>11.5</v>
      </c>
      <c r="I3" s="78">
        <f>VLOOKUP($A$2,SuV!$A$115:$R$161,11)</f>
        <v>15.1</v>
      </c>
      <c r="J3" s="78">
        <f>VLOOKUP($A$2,SuV!$A$115:$R$161,15)</f>
        <v>18.2</v>
      </c>
      <c r="K3" s="78">
        <f>VLOOKUP($A$2,SuV!$A$115:$S$161,19)</f>
        <v>20.5</v>
      </c>
      <c r="L3" s="78">
        <f>VLOOKUP($A$2,SuV!$A$115:$T$161,20)</f>
        <v>21.2</v>
      </c>
      <c r="M3" s="78">
        <f>VLOOKUP($A$2,SuV!$A$115:$U$161,21)</f>
        <v>21.4</v>
      </c>
      <c r="N3" s="78">
        <f>VLOOKUP($A$2,SuV!$A$115:$V$161,22)</f>
        <v>21.9</v>
      </c>
      <c r="O3" s="78">
        <f>VLOOKUP($A$2,SuV!$A$115:$W$161,23)</f>
        <v>22.2</v>
      </c>
      <c r="P3" s="78">
        <f>VLOOKUP($A$2,SuV!$A$115:$X$161,24)</f>
        <v>22.9</v>
      </c>
      <c r="Q3" s="78">
        <f>VLOOKUP($A$2,SuV!$A$115:$Y$161,25)</f>
        <v>23.3</v>
      </c>
    </row>
    <row r="4" spans="1:17" x14ac:dyDescent="0.2">
      <c r="A4" s="61"/>
      <c r="B4" s="62"/>
      <c r="C4" s="62"/>
      <c r="D4" s="68" t="str">
        <f>LN!C4</f>
        <v>Landwirtschaftsfläche</v>
      </c>
      <c r="E4" s="78">
        <f>VLOOKUP($A$2,LN!$A$115:$R$161,4)</f>
        <v>0</v>
      </c>
      <c r="F4" s="78">
        <f>VLOOKUP($A$2,LN!$A$115:$R$161,5)</f>
        <v>-1.8</v>
      </c>
      <c r="G4" s="78">
        <f>VLOOKUP($A$2,LN!$A$115:$R$161,6)</f>
        <v>-3.1</v>
      </c>
      <c r="H4" s="78">
        <f>VLOOKUP($A$2,LN!$A$115:$R$161,7)</f>
        <v>-4.5</v>
      </c>
      <c r="I4" s="78">
        <f>VLOOKUP($A$2,LN!$A$115:$R$161,11)</f>
        <v>-5.6</v>
      </c>
      <c r="J4" s="78">
        <f>VLOOKUP($A$2,LN!$A$115:$R$161,15)</f>
        <v>-6.4</v>
      </c>
      <c r="K4" s="78">
        <f>VLOOKUP($A$2,LN!$A$115:$S$161,19)</f>
        <v>-7.1</v>
      </c>
      <c r="L4" s="78">
        <f>VLOOKUP($A$2,LN!$A$115:$T$161,20)</f>
        <v>-7.2</v>
      </c>
      <c r="M4" s="78">
        <f>VLOOKUP($A$2,LN!$A$115:$U$161,21)</f>
        <v>-7.3</v>
      </c>
      <c r="N4" s="78">
        <f>VLOOKUP($A$2,LN!$A$115:$V$161,22)</f>
        <v>-7.4</v>
      </c>
      <c r="O4" s="78">
        <f>VLOOKUP($A$2,LN!$A$115:$W$161,23)</f>
        <v>-7.7</v>
      </c>
      <c r="P4" s="78">
        <f>VLOOKUP($A$2,LN!$A$115:$X$161,24)</f>
        <v>-7.9</v>
      </c>
      <c r="Q4" s="78">
        <f>VLOOKUP($A$2,LN!$A$115:$Y$161,25)</f>
        <v>-8</v>
      </c>
    </row>
    <row r="5" spans="1:17" x14ac:dyDescent="0.2">
      <c r="A5" s="61"/>
      <c r="B5" s="62"/>
      <c r="C5" s="62"/>
      <c r="D5" s="68" t="str">
        <f>WF!C4</f>
        <v>Waldfläche</v>
      </c>
      <c r="E5" s="78">
        <f>VLOOKUP($A$2,WF!$A$115:$R$161,4)</f>
        <v>0</v>
      </c>
      <c r="F5" s="78">
        <f>VLOOKUP($A$2,WF!$A$115:$R$161,5)</f>
        <v>1.6</v>
      </c>
      <c r="G5" s="78">
        <f>VLOOKUP($A$2,WF!$A$115:$R$161,6)</f>
        <v>2.1</v>
      </c>
      <c r="H5" s="78">
        <f>VLOOKUP($A$2,WF!$A$115:$R$161,7)</f>
        <v>2.5</v>
      </c>
      <c r="I5" s="78">
        <f>VLOOKUP($A$2,WF!$A$115:$R$161,11)</f>
        <v>2.9</v>
      </c>
      <c r="J5" s="78">
        <f>VLOOKUP($A$2,WF!$A$115:$R$161,15)</f>
        <v>3.2</v>
      </c>
      <c r="K5" s="78">
        <f>VLOOKUP($A$2,WF!$A$115:$S$161,19)</f>
        <v>3.4</v>
      </c>
      <c r="L5" s="78">
        <f>VLOOKUP($A$2,WF!$A$115:$T$161,20)</f>
        <v>3.4</v>
      </c>
      <c r="M5" s="78">
        <f>VLOOKUP($A$2,WF!$A$115:$U$161,21)</f>
        <v>3.4</v>
      </c>
      <c r="N5" s="78">
        <f>VLOOKUP($A$2,WF!$A$115:$V$161,22)</f>
        <v>3.4</v>
      </c>
      <c r="O5" s="78">
        <f>VLOOKUP($A$2,WF!$A$115:$W$161,23)</f>
        <v>2.1</v>
      </c>
      <c r="P5" s="78">
        <f>VLOOKUP($A$2,WF!$A$115:$X$161,24)</f>
        <v>2.1</v>
      </c>
      <c r="Q5" s="78">
        <f>VLOOKUP($A$2,WF!$A$115:$Y$161,25)</f>
        <v>2.1</v>
      </c>
    </row>
    <row r="6" spans="1:17" x14ac:dyDescent="0.2">
      <c r="A6" s="61"/>
      <c r="B6" s="62"/>
      <c r="C6" s="62"/>
      <c r="D6" s="68" t="str">
        <f>WasF!C4</f>
        <v>Wasserfläche</v>
      </c>
      <c r="E6" s="78">
        <f>VLOOKUP($A$2,WasF!$A$115:$R$161,4)</f>
        <v>0</v>
      </c>
      <c r="F6" s="78">
        <f>VLOOKUP($A$2,WasF!$A$115:$R$161,5)</f>
        <v>4.8</v>
      </c>
      <c r="G6" s="78">
        <f>VLOOKUP($A$2,WasF!$A$115:$R$161,6)</f>
        <v>7.5</v>
      </c>
      <c r="H6" s="78">
        <f>VLOOKUP($A$2,WasF!$A$115:$R$161,7)</f>
        <v>10</v>
      </c>
      <c r="I6" s="78">
        <f>VLOOKUP($A$2,WasF!$A$115:$R$161,11)</f>
        <v>13.9</v>
      </c>
      <c r="J6" s="78">
        <f>VLOOKUP($A$2,WasF!$A$115:$R$161,15)</f>
        <v>17.399999999999999</v>
      </c>
      <c r="K6" s="78">
        <f>VLOOKUP($A$2,WasF!$A$115:$S$161,19)</f>
        <v>19.8</v>
      </c>
      <c r="L6" s="78">
        <f>VLOOKUP($A$2,WasF!$A$115:$T$161,20)</f>
        <v>19.8</v>
      </c>
      <c r="M6" s="78">
        <f>VLOOKUP($A$2,WasF!$A$115:$U$161,21)</f>
        <v>20.2</v>
      </c>
      <c r="N6" s="78">
        <f>VLOOKUP($A$2,WasF!$A$115:$V$161,22)</f>
        <v>20.5</v>
      </c>
      <c r="O6" s="78">
        <f>VLOOKUP($A$2,WasF!$A$115:$W$161,23)</f>
        <v>19.600000000000001</v>
      </c>
      <c r="P6" s="78">
        <f>VLOOKUP($A$2,WasF!$A$115:$X$161,24)</f>
        <v>20</v>
      </c>
      <c r="Q6" s="78">
        <f>VLOOKUP($A$2,WasF!$A$115:$Y$161,25)</f>
        <v>20.100000000000001</v>
      </c>
    </row>
    <row r="7" spans="1:17" x14ac:dyDescent="0.2">
      <c r="A7" s="61"/>
      <c r="B7" s="62"/>
      <c r="C7" s="62"/>
      <c r="D7" s="62"/>
      <c r="E7" s="63"/>
      <c r="F7" s="63"/>
      <c r="G7" s="63"/>
      <c r="H7" s="63"/>
      <c r="I7" s="63"/>
      <c r="J7" s="63"/>
    </row>
    <row r="8" spans="1:17" x14ac:dyDescent="0.2">
      <c r="A8" s="61"/>
      <c r="B8" s="62"/>
      <c r="C8" s="62"/>
      <c r="D8" s="62"/>
      <c r="E8" s="63"/>
      <c r="F8" s="63"/>
      <c r="G8" s="63"/>
      <c r="H8" s="63"/>
      <c r="I8" s="63"/>
      <c r="J8" s="63"/>
    </row>
    <row r="9" spans="1:17" x14ac:dyDescent="0.2">
      <c r="A9" s="61"/>
      <c r="B9" s="62"/>
      <c r="C9" s="62"/>
      <c r="D9" s="62"/>
      <c r="E9" s="63"/>
      <c r="F9" s="63"/>
      <c r="G9" s="63"/>
      <c r="H9" s="63"/>
      <c r="I9" s="63"/>
      <c r="J9" s="63"/>
    </row>
    <row r="10" spans="1:17" ht="23.25" x14ac:dyDescent="0.35">
      <c r="A10" s="25"/>
      <c r="B10" s="94" t="s">
        <v>55</v>
      </c>
      <c r="C10" s="94"/>
      <c r="D10" s="94"/>
      <c r="E10" s="94"/>
      <c r="F10" s="94"/>
      <c r="G10" s="94"/>
      <c r="H10" s="94"/>
      <c r="I10" s="94"/>
      <c r="J10" s="94"/>
    </row>
    <row r="11" spans="1:17" ht="20.25" x14ac:dyDescent="0.2">
      <c r="B11" s="95" t="s">
        <v>58</v>
      </c>
      <c r="C11" s="95"/>
      <c r="D11" s="95"/>
      <c r="E11" s="95"/>
      <c r="F11" s="95"/>
      <c r="G11" s="95"/>
      <c r="H11" s="95"/>
      <c r="I11" s="95"/>
      <c r="J11" s="95"/>
    </row>
    <row r="12" spans="1:17" ht="15.75" customHeight="1" x14ac:dyDescent="0.2">
      <c r="B12" s="70"/>
      <c r="C12" s="70"/>
      <c r="D12" s="70"/>
      <c r="E12" s="70"/>
      <c r="F12" s="70"/>
      <c r="G12" s="70"/>
      <c r="H12" s="70"/>
      <c r="I12" s="70"/>
      <c r="J12" s="70"/>
    </row>
    <row r="13" spans="1:17" x14ac:dyDescent="0.2">
      <c r="A13" s="13"/>
      <c r="B13" s="13"/>
      <c r="C13" s="11"/>
      <c r="D13" s="11"/>
      <c r="E13" s="11"/>
      <c r="F13" s="11"/>
      <c r="G13" s="11"/>
      <c r="H13" s="11"/>
      <c r="I13" s="11"/>
      <c r="J13" s="11"/>
    </row>
    <row r="14" spans="1:17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7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7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">
      <c r="A19" s="11"/>
      <c r="B19" s="11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"/>
      <c r="B20" s="1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12"/>
      <c r="D21" s="12"/>
      <c r="E21" s="12"/>
      <c r="F21" s="12"/>
      <c r="G21" s="12"/>
      <c r="H21" s="12"/>
      <c r="I21" s="12"/>
      <c r="J21" s="12"/>
    </row>
    <row r="22" spans="1:10" x14ac:dyDescent="0.2">
      <c r="A22" s="12"/>
      <c r="B22" s="12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3"/>
      <c r="B23" s="13"/>
    </row>
    <row r="24" spans="1:10" x14ac:dyDescent="0.2">
      <c r="C24" s="25"/>
      <c r="D24" s="25"/>
      <c r="E24" s="25"/>
      <c r="F24" s="25"/>
      <c r="G24" s="25"/>
      <c r="H24" s="25"/>
      <c r="I24" s="25"/>
      <c r="J24" s="25"/>
    </row>
    <row r="25" spans="1:10" x14ac:dyDescent="0.2">
      <c r="A25" s="25"/>
      <c r="B25" s="25"/>
    </row>
    <row r="26" spans="1:10" x14ac:dyDescent="0.2"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3"/>
      <c r="B27" s="13"/>
      <c r="C27" s="11"/>
      <c r="D27" s="11"/>
      <c r="E27" s="11"/>
      <c r="F27" s="11"/>
      <c r="G27" s="11"/>
      <c r="H27" s="11"/>
      <c r="I27" s="11"/>
      <c r="J27" s="11"/>
    </row>
    <row r="28" spans="1:10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">
      <c r="A33" s="11"/>
      <c r="B33" s="11"/>
      <c r="C33" s="1"/>
      <c r="D33" s="1"/>
      <c r="E33" s="1"/>
      <c r="F33" s="1"/>
      <c r="G33" s="1"/>
      <c r="H33" s="1"/>
      <c r="I33" s="1"/>
      <c r="J33" s="1"/>
    </row>
    <row r="51" spans="3:3" x14ac:dyDescent="0.2">
      <c r="C51" s="69"/>
    </row>
  </sheetData>
  <mergeCells count="2">
    <mergeCell ref="B10:J10"/>
    <mergeCell ref="B11:J11"/>
  </mergeCells>
  <printOptions horizontalCentered="1"/>
  <pageMargins left="0.59055118110236227" right="0.59055118110236227" top="0.59055118110236227" bottom="0.59055118110236227" header="0.31496062992125984" footer="0.39370078740157483"/>
  <pageSetup paperSize="9" orientation="landscape" r:id="rId1"/>
  <headerFooter>
    <oddFooter>&amp;LLEL Schwäbisch Gmünd, Abt. 3, R. Müller&amp;R20.09.2019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51"/>
  <sheetViews>
    <sheetView showGridLines="0" workbookViewId="0">
      <selection activeCell="O28" sqref="O28"/>
    </sheetView>
  </sheetViews>
  <sheetFormatPr baseColWidth="10" defaultRowHeight="12.75" x14ac:dyDescent="0.2"/>
  <cols>
    <col min="1" max="1" width="3.42578125" customWidth="1"/>
    <col min="2" max="2" width="4.5703125" customWidth="1"/>
    <col min="3" max="3" width="30.42578125" customWidth="1"/>
    <col min="4" max="4" width="26.5703125" bestFit="1" customWidth="1"/>
  </cols>
  <sheetData>
    <row r="1" spans="1:19" x14ac:dyDescent="0.2">
      <c r="A1" s="12"/>
      <c r="B1" s="12"/>
      <c r="C1" s="12"/>
      <c r="D1" s="12"/>
      <c r="E1" s="10">
        <f>BF!D6</f>
        <v>1988</v>
      </c>
      <c r="F1" s="10">
        <f>BF!E6</f>
        <v>1992</v>
      </c>
      <c r="G1" s="10">
        <f>BF!F6</f>
        <v>1996</v>
      </c>
      <c r="H1" s="10">
        <f>BF!G6</f>
        <v>2000</v>
      </c>
      <c r="I1" s="10">
        <f>BF!K6</f>
        <v>2004</v>
      </c>
      <c r="J1" s="10">
        <f>BF!O6</f>
        <v>2008</v>
      </c>
      <c r="K1" s="10">
        <f>BF!S6</f>
        <v>2012</v>
      </c>
      <c r="L1" s="10">
        <f>BF!T6</f>
        <v>2013</v>
      </c>
      <c r="M1" s="10">
        <f>BF!U6</f>
        <v>2014</v>
      </c>
      <c r="N1" s="10">
        <f>BF!V6</f>
        <v>2015</v>
      </c>
      <c r="O1" s="10">
        <f>BF!W6</f>
        <v>2016</v>
      </c>
      <c r="P1" s="10">
        <f>BF!X6</f>
        <v>2017</v>
      </c>
      <c r="Q1" s="10">
        <f>BF!Y6</f>
        <v>2018</v>
      </c>
    </row>
    <row r="2" spans="1:19" x14ac:dyDescent="0.2">
      <c r="A2" s="61">
        <f>Dia_gesamt!A2</f>
        <v>46</v>
      </c>
      <c r="B2" s="62" t="str">
        <f>VLOOKUP(A2,BF!A7:B52,2)</f>
        <v>L</v>
      </c>
      <c r="C2" s="62" t="str">
        <f>Dia_gesamt!C2</f>
        <v>Baden-Württemberg</v>
      </c>
      <c r="D2" s="68" t="str">
        <f>LN!C4</f>
        <v>Landwirtschaftsfläche</v>
      </c>
      <c r="E2" s="87">
        <f>VLOOKUP($A$2,LN!$A$168:$R$214,4)</f>
        <v>0</v>
      </c>
      <c r="F2" s="87">
        <f>VLOOKUP($A$2,LN!$A$168:$R$214,5)</f>
        <v>21.93</v>
      </c>
      <c r="G2" s="87">
        <f>VLOOKUP($A$2,LN!$A$168:$R$214,6)</f>
        <v>15.83</v>
      </c>
      <c r="H2" s="87">
        <f>VLOOKUP($A$2,LN!$A$168:$R$214,7)</f>
        <v>15.99</v>
      </c>
      <c r="I2" s="87">
        <f>VLOOKUP($A$2,LN!$A$168:$R$214,11)</f>
        <v>13</v>
      </c>
      <c r="J2" s="87">
        <f>VLOOKUP($A$2,LN!$A$168:$R$214,15)</f>
        <v>9.57</v>
      </c>
      <c r="K2" s="87">
        <f>VLOOKUP($A$2,LN!$A$168:$S$214,19)</f>
        <v>8.5500000000000007</v>
      </c>
      <c r="L2" s="87">
        <f>VLOOKUP($A$2,LN!$A$168:$T$214,20)</f>
        <v>6.37</v>
      </c>
      <c r="M2" s="87">
        <f>VLOOKUP($A$2,LN!$A$168:$U$214,21)</f>
        <v>4.05</v>
      </c>
      <c r="N2" s="87">
        <f>VLOOKUP($A$2,LN!$A$168:$V$214,22)</f>
        <v>6.1</v>
      </c>
      <c r="O2" s="87">
        <f>VLOOKUP($A$2,LN!$A$168:$W$214,23)</f>
        <v>12.51</v>
      </c>
      <c r="P2" s="87">
        <f>VLOOKUP($A$2,LN!$A$168:$X$214,24)</f>
        <v>9.2899999999999991</v>
      </c>
      <c r="Q2" s="87">
        <f>VLOOKUP($A$2,LN!$A$168:$Y$214,25)</f>
        <v>5.42</v>
      </c>
    </row>
    <row r="3" spans="1:19" x14ac:dyDescent="0.2">
      <c r="A3" s="61"/>
      <c r="B3" s="62"/>
      <c r="C3" s="62"/>
      <c r="N3" s="78"/>
      <c r="O3" s="78"/>
    </row>
    <row r="4" spans="1:19" x14ac:dyDescent="0.2">
      <c r="A4" s="61"/>
      <c r="B4" s="62"/>
      <c r="C4" s="62"/>
      <c r="N4" s="82"/>
      <c r="O4" s="82"/>
    </row>
    <row r="5" spans="1:19" x14ac:dyDescent="0.2">
      <c r="A5" s="61"/>
      <c r="B5" s="62"/>
      <c r="C5" s="62"/>
      <c r="D5" s="6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9" x14ac:dyDescent="0.2">
      <c r="A6" s="61"/>
      <c r="B6" s="62"/>
      <c r="C6" s="62"/>
      <c r="D6" s="6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9" x14ac:dyDescent="0.2">
      <c r="A7" s="61"/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x14ac:dyDescent="0.2">
      <c r="A8" s="61"/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x14ac:dyDescent="0.2">
      <c r="A9" s="61"/>
      <c r="B9" s="62"/>
      <c r="C9" s="62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ht="23.25" x14ac:dyDescent="0.35">
      <c r="A10" s="25"/>
      <c r="B10" s="94" t="s">
        <v>55</v>
      </c>
      <c r="C10" s="94"/>
      <c r="D10" s="94"/>
      <c r="E10" s="94"/>
      <c r="F10" s="94"/>
      <c r="G10" s="94"/>
      <c r="H10" s="94"/>
      <c r="I10" s="94"/>
      <c r="J10" s="94"/>
    </row>
    <row r="11" spans="1:19" ht="20.25" x14ac:dyDescent="0.2">
      <c r="B11" s="95" t="s">
        <v>61</v>
      </c>
      <c r="C11" s="95"/>
      <c r="D11" s="95"/>
      <c r="E11" s="95"/>
      <c r="F11" s="95"/>
      <c r="G11" s="95"/>
      <c r="H11" s="95"/>
      <c r="I11" s="95"/>
      <c r="J11" s="95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.75" customHeight="1" x14ac:dyDescent="0.2">
      <c r="B12" s="70"/>
      <c r="C12" s="70"/>
      <c r="D12" s="70"/>
      <c r="E12" s="70"/>
      <c r="F12" s="70"/>
      <c r="G12" s="70"/>
      <c r="H12" s="70"/>
      <c r="I12" s="70"/>
      <c r="J12" s="70"/>
      <c r="K12" s="13"/>
      <c r="L12" s="13"/>
      <c r="M12" s="13"/>
      <c r="N12" s="13"/>
      <c r="O12" s="13"/>
      <c r="P12" s="13"/>
      <c r="Q12" s="13"/>
      <c r="R12" s="13"/>
      <c r="S12" s="13"/>
    </row>
    <row r="13" spans="1:19" x14ac:dyDescent="0.2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x14ac:dyDescent="0.2">
      <c r="A19" s="11"/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">
      <c r="A21" s="2"/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x14ac:dyDescent="0.2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x14ac:dyDescent="0.2">
      <c r="A23" s="13"/>
      <c r="B23" s="13"/>
    </row>
    <row r="24" spans="1:19" x14ac:dyDescent="0.2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">
      <c r="A25" s="25"/>
      <c r="B25" s="25"/>
    </row>
    <row r="26" spans="1:19" x14ac:dyDescent="0.2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x14ac:dyDescent="0.2">
      <c r="A27" s="13"/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2">
      <c r="A33" s="11"/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40" spans="1:19" ht="15" x14ac:dyDescent="0.2">
      <c r="L40" s="73"/>
    </row>
    <row r="51" spans="3:3" x14ac:dyDescent="0.2">
      <c r="C51" s="69"/>
    </row>
  </sheetData>
  <mergeCells count="2">
    <mergeCell ref="B10:J10"/>
    <mergeCell ref="B11:J11"/>
  </mergeCells>
  <printOptions horizontalCentered="1"/>
  <pageMargins left="0.59055118110236227" right="0.59055118110236227" top="0.59055118110236227" bottom="0.59055118110236227" header="0.31496062992125984" footer="0.39370078740157483"/>
  <pageSetup paperSize="9" orientation="landscape" r:id="rId1"/>
  <headerFooter>
    <oddFooter>&amp;LLEL Schwäbisch Gmünd, Abt. 3, R. Müller&amp;R20.09.2019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19"/>
  <sheetViews>
    <sheetView zoomScaleNormal="100" workbookViewId="0">
      <pane xSplit="3" ySplit="6" topLeftCell="J16" activePane="bottomRight" state="frozen"/>
      <selection pane="topRight" activeCell="D1" sqref="D1"/>
      <selection pane="bottomLeft" activeCell="A7" sqref="A7"/>
      <selection pane="bottomRight" activeCell="AA53" sqref="AA53"/>
    </sheetView>
  </sheetViews>
  <sheetFormatPr baseColWidth="10" defaultRowHeight="12.75" x14ac:dyDescent="0.2"/>
  <cols>
    <col min="1" max="1" width="3.42578125" style="13" bestFit="1" customWidth="1"/>
    <col min="2" max="2" width="11.42578125" style="13"/>
    <col min="3" max="3" width="29.5703125" style="13" customWidth="1"/>
    <col min="4" max="18" width="13.28515625" style="13" bestFit="1" customWidth="1"/>
    <col min="19" max="16384" width="11.42578125" style="13"/>
  </cols>
  <sheetData>
    <row r="1" spans="1:25" s="8" customFormat="1" ht="17.45" customHeight="1" x14ac:dyDescent="0.2">
      <c r="A1" s="98" t="s">
        <v>62</v>
      </c>
      <c r="B1" s="98"/>
      <c r="C1" s="97" t="s">
        <v>54</v>
      </c>
      <c r="D1" s="97"/>
      <c r="E1" s="97"/>
      <c r="F1" s="97" t="s">
        <v>58</v>
      </c>
      <c r="G1" s="97"/>
      <c r="H1" s="97"/>
    </row>
    <row r="2" spans="1:25" s="10" customFormat="1" ht="18" x14ac:dyDescent="0.2">
      <c r="C2" s="43" t="s">
        <v>76</v>
      </c>
    </row>
    <row r="3" spans="1:25" s="9" customFormat="1" ht="12.75" customHeight="1" x14ac:dyDescent="0.2"/>
    <row r="4" spans="1:25" s="11" customFormat="1" ht="31.7" customHeight="1" x14ac:dyDescent="0.2">
      <c r="C4" s="67" t="s">
        <v>46</v>
      </c>
      <c r="Y4" s="36" t="s">
        <v>0</v>
      </c>
    </row>
    <row r="5" spans="1:25" s="11" customFormat="1" ht="15.75" x14ac:dyDescent="0.2">
      <c r="C5" s="47"/>
      <c r="R5" s="36"/>
    </row>
    <row r="6" spans="1:25" s="11" customFormat="1" x14ac:dyDescent="0.2">
      <c r="B6" s="42" t="s">
        <v>52</v>
      </c>
      <c r="C6" s="42" t="s">
        <v>51</v>
      </c>
      <c r="D6" s="64">
        <v>1988</v>
      </c>
      <c r="E6" s="65">
        <v>1992</v>
      </c>
      <c r="F6" s="65">
        <v>1996</v>
      </c>
      <c r="G6" s="65">
        <v>2000</v>
      </c>
      <c r="H6" s="65">
        <v>2001</v>
      </c>
      <c r="I6" s="65">
        <v>2002</v>
      </c>
      <c r="J6" s="65">
        <v>2003</v>
      </c>
      <c r="K6" s="65">
        <v>2004</v>
      </c>
      <c r="L6" s="65">
        <v>2005</v>
      </c>
      <c r="M6" s="65">
        <v>2006</v>
      </c>
      <c r="N6" s="65">
        <v>2007</v>
      </c>
      <c r="O6" s="66">
        <v>2008</v>
      </c>
      <c r="P6" s="66">
        <v>2009</v>
      </c>
      <c r="Q6" s="66">
        <v>2010</v>
      </c>
      <c r="R6" s="66">
        <v>2011</v>
      </c>
      <c r="S6" s="66">
        <v>2012</v>
      </c>
      <c r="T6" s="66">
        <v>2013</v>
      </c>
      <c r="U6" s="66">
        <v>2014</v>
      </c>
      <c r="V6" s="66">
        <v>2015</v>
      </c>
      <c r="W6" s="66">
        <v>2016</v>
      </c>
      <c r="X6" s="66">
        <v>2017</v>
      </c>
      <c r="Y6" s="66">
        <v>2018</v>
      </c>
    </row>
    <row r="7" spans="1:25" s="11" customFormat="1" x14ac:dyDescent="0.2">
      <c r="A7" s="11">
        <v>1</v>
      </c>
      <c r="B7" s="21">
        <v>111</v>
      </c>
      <c r="C7" s="23" t="s">
        <v>2</v>
      </c>
      <c r="D7" s="48">
        <v>20731</v>
      </c>
      <c r="E7" s="49">
        <v>20731</v>
      </c>
      <c r="F7" s="50">
        <v>20734</v>
      </c>
      <c r="G7" s="50">
        <v>20736</v>
      </c>
      <c r="H7" s="50">
        <v>20736</v>
      </c>
      <c r="I7" s="50">
        <v>20736</v>
      </c>
      <c r="J7" s="50">
        <v>20736</v>
      </c>
      <c r="K7" s="50">
        <v>20736</v>
      </c>
      <c r="L7" s="50">
        <v>20736</v>
      </c>
      <c r="M7" s="50">
        <v>20735</v>
      </c>
      <c r="N7" s="50">
        <v>20735</v>
      </c>
      <c r="O7" s="50">
        <v>20735</v>
      </c>
      <c r="P7" s="50">
        <v>20735</v>
      </c>
      <c r="Q7" s="50">
        <v>20735</v>
      </c>
      <c r="R7" s="50">
        <v>20735</v>
      </c>
      <c r="S7" s="50">
        <v>20735</v>
      </c>
      <c r="T7" s="50">
        <v>20735</v>
      </c>
      <c r="U7" s="50">
        <v>20735</v>
      </c>
      <c r="V7" s="50">
        <v>20735</v>
      </c>
      <c r="W7" s="50">
        <v>20733</v>
      </c>
      <c r="X7" s="50">
        <v>20735</v>
      </c>
      <c r="Y7" s="50">
        <v>20733</v>
      </c>
    </row>
    <row r="8" spans="1:25" s="11" customFormat="1" x14ac:dyDescent="0.2">
      <c r="A8" s="11">
        <v>2</v>
      </c>
      <c r="B8" s="21">
        <v>115</v>
      </c>
      <c r="C8" s="22" t="s">
        <v>8</v>
      </c>
      <c r="D8" s="48">
        <v>61797</v>
      </c>
      <c r="E8" s="49">
        <v>61784</v>
      </c>
      <c r="F8" s="50">
        <v>61783</v>
      </c>
      <c r="G8" s="50">
        <v>61783</v>
      </c>
      <c r="H8" s="50">
        <v>61783</v>
      </c>
      <c r="I8" s="50">
        <v>61783</v>
      </c>
      <c r="J8" s="50">
        <v>61782</v>
      </c>
      <c r="K8" s="50">
        <v>61783</v>
      </c>
      <c r="L8" s="50">
        <v>61783</v>
      </c>
      <c r="M8" s="50">
        <v>61783</v>
      </c>
      <c r="N8" s="50">
        <v>61785</v>
      </c>
      <c r="O8" s="50">
        <v>61784</v>
      </c>
      <c r="P8" s="50">
        <v>61785</v>
      </c>
      <c r="Q8" s="50">
        <v>61785</v>
      </c>
      <c r="R8" s="50">
        <v>61785</v>
      </c>
      <c r="S8" s="50">
        <v>61782</v>
      </c>
      <c r="T8" s="50">
        <v>61782</v>
      </c>
      <c r="U8" s="50">
        <v>61782</v>
      </c>
      <c r="V8" s="50">
        <v>61782</v>
      </c>
      <c r="W8" s="50">
        <v>61777</v>
      </c>
      <c r="X8" s="50">
        <v>61776</v>
      </c>
      <c r="Y8" s="50">
        <v>61776</v>
      </c>
    </row>
    <row r="9" spans="1:25" s="11" customFormat="1" x14ac:dyDescent="0.2">
      <c r="A9" s="11">
        <v>3</v>
      </c>
      <c r="B9" s="28">
        <v>116</v>
      </c>
      <c r="C9" s="34" t="s">
        <v>28</v>
      </c>
      <c r="D9" s="48">
        <v>64160</v>
      </c>
      <c r="E9" s="49">
        <v>64147</v>
      </c>
      <c r="F9" s="50">
        <v>64146</v>
      </c>
      <c r="G9" s="50">
        <v>64144</v>
      </c>
      <c r="H9" s="50">
        <v>64144</v>
      </c>
      <c r="I9" s="50">
        <v>64147</v>
      </c>
      <c r="J9" s="50">
        <v>64148</v>
      </c>
      <c r="K9" s="50">
        <v>64149</v>
      </c>
      <c r="L9" s="50">
        <v>64150</v>
      </c>
      <c r="M9" s="50">
        <v>64148</v>
      </c>
      <c r="N9" s="50">
        <v>64148</v>
      </c>
      <c r="O9" s="50">
        <v>64148</v>
      </c>
      <c r="P9" s="50">
        <v>64148</v>
      </c>
      <c r="Q9" s="50">
        <v>64148</v>
      </c>
      <c r="R9" s="50">
        <v>64148</v>
      </c>
      <c r="S9" s="50">
        <v>64148</v>
      </c>
      <c r="T9" s="50">
        <v>64148</v>
      </c>
      <c r="U9" s="50">
        <v>64148</v>
      </c>
      <c r="V9" s="50">
        <v>64148</v>
      </c>
      <c r="W9" s="50">
        <v>64128</v>
      </c>
      <c r="X9" s="50">
        <v>64128</v>
      </c>
      <c r="Y9" s="50">
        <v>64128</v>
      </c>
    </row>
    <row r="10" spans="1:25" s="11" customFormat="1" x14ac:dyDescent="0.2">
      <c r="A10" s="11">
        <v>4</v>
      </c>
      <c r="B10" s="21">
        <v>117</v>
      </c>
      <c r="C10" s="22" t="s">
        <v>30</v>
      </c>
      <c r="D10" s="48">
        <v>64235</v>
      </c>
      <c r="E10" s="49">
        <v>64233</v>
      </c>
      <c r="F10" s="50">
        <v>64231</v>
      </c>
      <c r="G10" s="50">
        <v>64233</v>
      </c>
      <c r="H10" s="50">
        <v>64234</v>
      </c>
      <c r="I10" s="50">
        <v>64235</v>
      </c>
      <c r="J10" s="50">
        <v>64235</v>
      </c>
      <c r="K10" s="50">
        <v>64236</v>
      </c>
      <c r="L10" s="50">
        <v>64236</v>
      </c>
      <c r="M10" s="50">
        <v>64236</v>
      </c>
      <c r="N10" s="50">
        <v>64236</v>
      </c>
      <c r="O10" s="50">
        <v>64236</v>
      </c>
      <c r="P10" s="50">
        <v>64236</v>
      </c>
      <c r="Q10" s="50">
        <v>64237</v>
      </c>
      <c r="R10" s="50">
        <v>64237</v>
      </c>
      <c r="S10" s="50">
        <v>64236</v>
      </c>
      <c r="T10" s="50">
        <v>64236</v>
      </c>
      <c r="U10" s="50">
        <v>64236</v>
      </c>
      <c r="V10" s="50">
        <v>64236</v>
      </c>
      <c r="W10" s="50">
        <v>64234</v>
      </c>
      <c r="X10" s="50">
        <v>64234</v>
      </c>
      <c r="Y10" s="50">
        <v>64234</v>
      </c>
    </row>
    <row r="11" spans="1:25" s="1" customFormat="1" x14ac:dyDescent="0.2">
      <c r="A11" s="11">
        <v>5</v>
      </c>
      <c r="B11" s="21">
        <v>118</v>
      </c>
      <c r="C11" s="22" t="s">
        <v>49</v>
      </c>
      <c r="D11" s="48">
        <v>68717</v>
      </c>
      <c r="E11" s="49">
        <v>68719</v>
      </c>
      <c r="F11" s="50">
        <v>68735</v>
      </c>
      <c r="G11" s="50">
        <v>68681</v>
      </c>
      <c r="H11" s="50">
        <v>68681</v>
      </c>
      <c r="I11" s="50">
        <v>68682</v>
      </c>
      <c r="J11" s="50">
        <v>68683</v>
      </c>
      <c r="K11" s="50">
        <v>68682</v>
      </c>
      <c r="L11" s="50">
        <v>68682</v>
      </c>
      <c r="M11" s="50">
        <v>68681</v>
      </c>
      <c r="N11" s="50">
        <v>68682</v>
      </c>
      <c r="O11" s="50">
        <v>68682</v>
      </c>
      <c r="P11" s="50">
        <v>68682</v>
      </c>
      <c r="Q11" s="50">
        <v>68682</v>
      </c>
      <c r="R11" s="50">
        <v>68682</v>
      </c>
      <c r="S11" s="50">
        <v>68682</v>
      </c>
      <c r="T11" s="50">
        <v>68682</v>
      </c>
      <c r="U11" s="50">
        <v>68683</v>
      </c>
      <c r="V11" s="50">
        <v>68683</v>
      </c>
      <c r="W11" s="50">
        <v>68677</v>
      </c>
      <c r="X11" s="50">
        <v>68677</v>
      </c>
      <c r="Y11" s="50">
        <v>68677</v>
      </c>
    </row>
    <row r="12" spans="1:25" s="2" customFormat="1" x14ac:dyDescent="0.2">
      <c r="A12" s="11">
        <v>6</v>
      </c>
      <c r="B12" s="21">
        <v>119</v>
      </c>
      <c r="C12" s="22" t="s">
        <v>10</v>
      </c>
      <c r="D12" s="48">
        <v>85805</v>
      </c>
      <c r="E12" s="49">
        <v>85815</v>
      </c>
      <c r="F12" s="50">
        <v>85818</v>
      </c>
      <c r="G12" s="50">
        <v>85814</v>
      </c>
      <c r="H12" s="50">
        <v>85814</v>
      </c>
      <c r="I12" s="50">
        <v>85814</v>
      </c>
      <c r="J12" s="50">
        <v>85815</v>
      </c>
      <c r="K12" s="50">
        <v>85814</v>
      </c>
      <c r="L12" s="50">
        <v>85814</v>
      </c>
      <c r="M12" s="50">
        <v>85814</v>
      </c>
      <c r="N12" s="50">
        <v>85814</v>
      </c>
      <c r="O12" s="50">
        <v>85814</v>
      </c>
      <c r="P12" s="50">
        <v>85814</v>
      </c>
      <c r="Q12" s="50">
        <v>85814</v>
      </c>
      <c r="R12" s="50">
        <v>85814</v>
      </c>
      <c r="S12" s="50">
        <v>85814</v>
      </c>
      <c r="T12" s="50">
        <v>85814</v>
      </c>
      <c r="U12" s="50">
        <v>85814</v>
      </c>
      <c r="V12" s="50">
        <v>85814</v>
      </c>
      <c r="W12" s="50">
        <v>85808</v>
      </c>
      <c r="X12" s="50">
        <v>85808</v>
      </c>
      <c r="Y12" s="50">
        <v>85808</v>
      </c>
    </row>
    <row r="13" spans="1:25" s="12" customFormat="1" x14ac:dyDescent="0.2">
      <c r="A13" s="11">
        <v>7</v>
      </c>
      <c r="B13" s="21">
        <v>121</v>
      </c>
      <c r="C13" s="22" t="s">
        <v>33</v>
      </c>
      <c r="D13" s="48">
        <v>9986</v>
      </c>
      <c r="E13" s="49">
        <v>9986</v>
      </c>
      <c r="F13" s="50">
        <v>9987</v>
      </c>
      <c r="G13" s="50">
        <v>9988</v>
      </c>
      <c r="H13" s="50">
        <v>9988</v>
      </c>
      <c r="I13" s="50">
        <v>9988</v>
      </c>
      <c r="J13" s="50">
        <v>9988</v>
      </c>
      <c r="K13" s="50">
        <v>9988</v>
      </c>
      <c r="L13" s="50">
        <v>9988</v>
      </c>
      <c r="M13" s="50">
        <v>9988</v>
      </c>
      <c r="N13" s="50">
        <v>9988</v>
      </c>
      <c r="O13" s="50">
        <v>9988</v>
      </c>
      <c r="P13" s="50">
        <v>9988</v>
      </c>
      <c r="Q13" s="50">
        <v>9988</v>
      </c>
      <c r="R13" s="50">
        <v>9988</v>
      </c>
      <c r="S13" s="50">
        <v>9988</v>
      </c>
      <c r="T13" s="50">
        <v>9988</v>
      </c>
      <c r="U13" s="50">
        <v>9988</v>
      </c>
      <c r="V13" s="50">
        <v>9988</v>
      </c>
      <c r="W13" s="50">
        <v>9989</v>
      </c>
      <c r="X13" s="50">
        <v>9989</v>
      </c>
      <c r="Y13" s="50">
        <v>9989</v>
      </c>
    </row>
    <row r="14" spans="1:25" x14ac:dyDescent="0.2">
      <c r="A14" s="11">
        <v>8</v>
      </c>
      <c r="B14" s="21">
        <v>125</v>
      </c>
      <c r="C14" s="22" t="s">
        <v>42</v>
      </c>
      <c r="D14" s="48">
        <v>109961</v>
      </c>
      <c r="E14" s="49">
        <v>109967</v>
      </c>
      <c r="F14" s="50">
        <v>109956</v>
      </c>
      <c r="G14" s="50">
        <v>109991</v>
      </c>
      <c r="H14" s="50">
        <v>109992</v>
      </c>
      <c r="I14" s="50">
        <v>109993</v>
      </c>
      <c r="J14" s="50">
        <v>109993</v>
      </c>
      <c r="K14" s="50">
        <v>109995</v>
      </c>
      <c r="L14" s="50">
        <v>109995</v>
      </c>
      <c r="M14" s="50">
        <v>109995</v>
      </c>
      <c r="N14" s="50">
        <v>109994</v>
      </c>
      <c r="O14" s="50">
        <v>109994</v>
      </c>
      <c r="P14" s="50">
        <v>109993</v>
      </c>
      <c r="Q14" s="50">
        <v>109993</v>
      </c>
      <c r="R14" s="50">
        <v>109993</v>
      </c>
      <c r="S14" s="50">
        <v>109993</v>
      </c>
      <c r="T14" s="50">
        <v>109993</v>
      </c>
      <c r="U14" s="50">
        <v>109993</v>
      </c>
      <c r="V14" s="50">
        <v>109993</v>
      </c>
      <c r="W14" s="50">
        <v>109991</v>
      </c>
      <c r="X14" s="50">
        <v>109991</v>
      </c>
      <c r="Y14" s="50">
        <v>109991</v>
      </c>
    </row>
    <row r="15" spans="1:25" customFormat="1" x14ac:dyDescent="0.2">
      <c r="A15" s="11">
        <v>9</v>
      </c>
      <c r="B15" s="21">
        <v>126</v>
      </c>
      <c r="C15" s="22" t="s">
        <v>11</v>
      </c>
      <c r="D15" s="48">
        <v>77670</v>
      </c>
      <c r="E15" s="49">
        <v>77670</v>
      </c>
      <c r="F15" s="50">
        <v>77671</v>
      </c>
      <c r="G15" s="50">
        <v>77676</v>
      </c>
      <c r="H15" s="50">
        <v>77674</v>
      </c>
      <c r="I15" s="50">
        <v>77674</v>
      </c>
      <c r="J15" s="50">
        <v>77675</v>
      </c>
      <c r="K15" s="50">
        <v>77675</v>
      </c>
      <c r="L15" s="50">
        <v>77675</v>
      </c>
      <c r="M15" s="50">
        <v>77675</v>
      </c>
      <c r="N15" s="50">
        <v>77675</v>
      </c>
      <c r="O15" s="50">
        <v>77675</v>
      </c>
      <c r="P15" s="50">
        <v>77675</v>
      </c>
      <c r="Q15" s="50">
        <v>77676</v>
      </c>
      <c r="R15" s="50">
        <v>77675</v>
      </c>
      <c r="S15" s="50">
        <v>77676</v>
      </c>
      <c r="T15" s="50">
        <v>77676</v>
      </c>
      <c r="U15" s="50">
        <v>77676</v>
      </c>
      <c r="V15" s="50">
        <v>77676</v>
      </c>
      <c r="W15" s="50">
        <v>77676</v>
      </c>
      <c r="X15" s="50">
        <v>77676</v>
      </c>
      <c r="Y15" s="50">
        <v>77676</v>
      </c>
    </row>
    <row r="16" spans="1:25" s="25" customFormat="1" x14ac:dyDescent="0.2">
      <c r="A16" s="11">
        <v>10</v>
      </c>
      <c r="B16" s="21">
        <v>127</v>
      </c>
      <c r="C16" s="22" t="s">
        <v>12</v>
      </c>
      <c r="D16" s="48">
        <v>148405</v>
      </c>
      <c r="E16" s="49">
        <v>148399</v>
      </c>
      <c r="F16" s="50">
        <v>148412</v>
      </c>
      <c r="G16" s="50">
        <v>148403</v>
      </c>
      <c r="H16" s="50">
        <v>148403</v>
      </c>
      <c r="I16" s="50">
        <v>148404</v>
      </c>
      <c r="J16" s="50">
        <v>148405</v>
      </c>
      <c r="K16" s="50">
        <v>148406</v>
      </c>
      <c r="L16" s="50">
        <v>148404</v>
      </c>
      <c r="M16" s="50">
        <v>148401</v>
      </c>
      <c r="N16" s="50">
        <v>148400</v>
      </c>
      <c r="O16" s="50">
        <v>148400</v>
      </c>
      <c r="P16" s="50">
        <v>148401</v>
      </c>
      <c r="Q16" s="50">
        <v>148401</v>
      </c>
      <c r="R16" s="50">
        <v>148401</v>
      </c>
      <c r="S16" s="50">
        <v>148400</v>
      </c>
      <c r="T16" s="50">
        <v>148400</v>
      </c>
      <c r="U16" s="50">
        <v>148400</v>
      </c>
      <c r="V16" s="50">
        <v>148400</v>
      </c>
      <c r="W16" s="50">
        <v>148407</v>
      </c>
      <c r="X16" s="50">
        <v>148407</v>
      </c>
      <c r="Y16" s="50">
        <v>148407</v>
      </c>
    </row>
    <row r="17" spans="1:25" customFormat="1" x14ac:dyDescent="0.2">
      <c r="A17" s="11">
        <v>11</v>
      </c>
      <c r="B17" s="21">
        <v>128</v>
      </c>
      <c r="C17" s="22" t="s">
        <v>13</v>
      </c>
      <c r="D17" s="48">
        <v>130445</v>
      </c>
      <c r="E17" s="49">
        <v>130457</v>
      </c>
      <c r="F17" s="50">
        <v>130457</v>
      </c>
      <c r="G17" s="50">
        <v>130443</v>
      </c>
      <c r="H17" s="50">
        <v>130443</v>
      </c>
      <c r="I17" s="50">
        <v>130444</v>
      </c>
      <c r="J17" s="50">
        <v>130443</v>
      </c>
      <c r="K17" s="50">
        <v>130442</v>
      </c>
      <c r="L17" s="50">
        <v>130442</v>
      </c>
      <c r="M17" s="50">
        <v>130441</v>
      </c>
      <c r="N17" s="50">
        <v>130441</v>
      </c>
      <c r="O17" s="50">
        <v>130441</v>
      </c>
      <c r="P17" s="50">
        <v>130441</v>
      </c>
      <c r="Q17" s="50">
        <v>130441</v>
      </c>
      <c r="R17" s="50">
        <v>130441</v>
      </c>
      <c r="S17" s="50">
        <v>130441</v>
      </c>
      <c r="T17" s="50">
        <v>130441</v>
      </c>
      <c r="U17" s="50">
        <v>130441</v>
      </c>
      <c r="V17" s="50">
        <v>130441</v>
      </c>
      <c r="W17" s="50">
        <v>130413</v>
      </c>
      <c r="X17" s="50">
        <v>130413</v>
      </c>
      <c r="Y17" s="50">
        <v>130412</v>
      </c>
    </row>
    <row r="18" spans="1:25" x14ac:dyDescent="0.2">
      <c r="A18" s="11">
        <v>12</v>
      </c>
      <c r="B18" s="21">
        <v>135</v>
      </c>
      <c r="C18" s="22" t="s">
        <v>14</v>
      </c>
      <c r="D18" s="48">
        <v>62720</v>
      </c>
      <c r="E18" s="49">
        <v>62719</v>
      </c>
      <c r="F18" s="50">
        <v>62723</v>
      </c>
      <c r="G18" s="50">
        <v>62713</v>
      </c>
      <c r="H18" s="50">
        <v>62713</v>
      </c>
      <c r="I18" s="50">
        <v>62712</v>
      </c>
      <c r="J18" s="50">
        <v>62712</v>
      </c>
      <c r="K18" s="50">
        <v>62712</v>
      </c>
      <c r="L18" s="50">
        <v>62712</v>
      </c>
      <c r="M18" s="50">
        <v>62712</v>
      </c>
      <c r="N18" s="50">
        <v>62712</v>
      </c>
      <c r="O18" s="50">
        <v>62712</v>
      </c>
      <c r="P18" s="50">
        <v>62712</v>
      </c>
      <c r="Q18" s="50">
        <v>62712</v>
      </c>
      <c r="R18" s="50">
        <v>62712</v>
      </c>
      <c r="S18" s="50">
        <v>62712</v>
      </c>
      <c r="T18" s="50">
        <v>62712</v>
      </c>
      <c r="U18" s="50">
        <v>62712</v>
      </c>
      <c r="V18" s="50">
        <v>62713</v>
      </c>
      <c r="W18" s="50">
        <v>62714</v>
      </c>
      <c r="X18" s="50">
        <v>62714</v>
      </c>
      <c r="Y18" s="50">
        <v>62713</v>
      </c>
    </row>
    <row r="19" spans="1:25" s="11" customFormat="1" x14ac:dyDescent="0.2">
      <c r="A19" s="11">
        <v>13</v>
      </c>
      <c r="B19" s="37">
        <v>136</v>
      </c>
      <c r="C19" s="38" t="s">
        <v>15</v>
      </c>
      <c r="D19" s="51">
        <v>151142</v>
      </c>
      <c r="E19" s="52">
        <v>151148</v>
      </c>
      <c r="F19" s="53">
        <v>151150</v>
      </c>
      <c r="G19" s="53">
        <v>151157</v>
      </c>
      <c r="H19" s="53">
        <v>151157</v>
      </c>
      <c r="I19" s="53">
        <v>151156</v>
      </c>
      <c r="J19" s="53">
        <v>151157</v>
      </c>
      <c r="K19" s="53">
        <v>151157</v>
      </c>
      <c r="L19" s="53">
        <v>151157</v>
      </c>
      <c r="M19" s="53">
        <v>151157</v>
      </c>
      <c r="N19" s="53">
        <v>151158</v>
      </c>
      <c r="O19" s="53">
        <v>151158</v>
      </c>
      <c r="P19" s="53">
        <v>151157</v>
      </c>
      <c r="Q19" s="53">
        <v>151158</v>
      </c>
      <c r="R19" s="53">
        <v>151157</v>
      </c>
      <c r="S19" s="53">
        <v>151157</v>
      </c>
      <c r="T19" s="53">
        <v>151157</v>
      </c>
      <c r="U19" s="53">
        <v>151157</v>
      </c>
      <c r="V19" s="53">
        <v>151157</v>
      </c>
      <c r="W19" s="53">
        <v>151137</v>
      </c>
      <c r="X19" s="53">
        <v>151139</v>
      </c>
      <c r="Y19" s="53">
        <v>151139</v>
      </c>
    </row>
    <row r="20" spans="1:25" s="11" customFormat="1" x14ac:dyDescent="0.2">
      <c r="A20" s="11">
        <v>14</v>
      </c>
      <c r="B20" s="21">
        <v>211</v>
      </c>
      <c r="C20" s="22" t="s">
        <v>34</v>
      </c>
      <c r="D20" s="48">
        <v>14021</v>
      </c>
      <c r="E20" s="49">
        <v>14019</v>
      </c>
      <c r="F20" s="50">
        <v>14018</v>
      </c>
      <c r="G20" s="50">
        <v>14018</v>
      </c>
      <c r="H20" s="50">
        <v>14018</v>
      </c>
      <c r="I20" s="50">
        <v>14018</v>
      </c>
      <c r="J20" s="50">
        <v>14018</v>
      </c>
      <c r="K20" s="50">
        <v>14018</v>
      </c>
      <c r="L20" s="50">
        <v>14018</v>
      </c>
      <c r="M20" s="50">
        <v>14018</v>
      </c>
      <c r="N20" s="50">
        <v>14018</v>
      </c>
      <c r="O20" s="50">
        <v>14018</v>
      </c>
      <c r="P20" s="50">
        <v>14021</v>
      </c>
      <c r="Q20" s="50">
        <v>14021</v>
      </c>
      <c r="R20" s="50">
        <v>14021</v>
      </c>
      <c r="S20" s="50">
        <v>14021</v>
      </c>
      <c r="T20" s="50">
        <v>14021</v>
      </c>
      <c r="U20" s="50">
        <v>14021</v>
      </c>
      <c r="V20" s="50">
        <v>14021</v>
      </c>
      <c r="W20" s="50">
        <v>14019</v>
      </c>
      <c r="X20" s="50">
        <v>14019</v>
      </c>
      <c r="Y20" s="50">
        <v>14019</v>
      </c>
    </row>
    <row r="21" spans="1:25" s="11" customFormat="1" x14ac:dyDescent="0.2">
      <c r="A21" s="11">
        <v>15</v>
      </c>
      <c r="B21" s="21">
        <v>212</v>
      </c>
      <c r="C21" s="22" t="s">
        <v>35</v>
      </c>
      <c r="D21" s="48">
        <v>17345</v>
      </c>
      <c r="E21" s="49">
        <v>17344</v>
      </c>
      <c r="F21" s="50">
        <v>17347</v>
      </c>
      <c r="G21" s="50">
        <v>17346</v>
      </c>
      <c r="H21" s="50">
        <v>17346</v>
      </c>
      <c r="I21" s="50">
        <v>17346</v>
      </c>
      <c r="J21" s="50">
        <v>17346</v>
      </c>
      <c r="K21" s="50">
        <v>17346</v>
      </c>
      <c r="L21" s="50">
        <v>17346</v>
      </c>
      <c r="M21" s="50">
        <v>17346</v>
      </c>
      <c r="N21" s="50">
        <v>17346</v>
      </c>
      <c r="O21" s="50">
        <v>17346</v>
      </c>
      <c r="P21" s="50">
        <v>17346</v>
      </c>
      <c r="Q21" s="50">
        <v>17346</v>
      </c>
      <c r="R21" s="50">
        <v>17346</v>
      </c>
      <c r="S21" s="50">
        <v>17346</v>
      </c>
      <c r="T21" s="50">
        <v>17346</v>
      </c>
      <c r="U21" s="50">
        <v>17346</v>
      </c>
      <c r="V21" s="50">
        <v>17346</v>
      </c>
      <c r="W21" s="50">
        <v>17342</v>
      </c>
      <c r="X21" s="50">
        <v>17342</v>
      </c>
      <c r="Y21" s="50">
        <v>17342</v>
      </c>
    </row>
    <row r="22" spans="1:25" s="11" customFormat="1" x14ac:dyDescent="0.2">
      <c r="A22" s="11">
        <v>16</v>
      </c>
      <c r="B22" s="21">
        <v>215</v>
      </c>
      <c r="C22" s="22" t="s">
        <v>31</v>
      </c>
      <c r="D22" s="48">
        <v>108496</v>
      </c>
      <c r="E22" s="49">
        <v>108532</v>
      </c>
      <c r="F22" s="50">
        <v>108490</v>
      </c>
      <c r="G22" s="50">
        <v>108496</v>
      </c>
      <c r="H22" s="50">
        <v>108496</v>
      </c>
      <c r="I22" s="50">
        <v>108497</v>
      </c>
      <c r="J22" s="50">
        <v>108497</v>
      </c>
      <c r="K22" s="50">
        <v>108498</v>
      </c>
      <c r="L22" s="50">
        <v>108496</v>
      </c>
      <c r="M22" s="50">
        <v>108497</v>
      </c>
      <c r="N22" s="50">
        <v>108500</v>
      </c>
      <c r="O22" s="50">
        <v>108500</v>
      </c>
      <c r="P22" s="50">
        <v>108500</v>
      </c>
      <c r="Q22" s="50">
        <v>108500</v>
      </c>
      <c r="R22" s="50">
        <v>108495</v>
      </c>
      <c r="S22" s="50">
        <v>108494</v>
      </c>
      <c r="T22" s="50">
        <v>108494</v>
      </c>
      <c r="U22" s="50">
        <v>108495</v>
      </c>
      <c r="V22" s="50">
        <v>108495</v>
      </c>
      <c r="W22" s="50">
        <v>108528</v>
      </c>
      <c r="X22" s="50">
        <v>108528</v>
      </c>
      <c r="Y22" s="50">
        <v>108529</v>
      </c>
    </row>
    <row r="23" spans="1:25" s="11" customFormat="1" x14ac:dyDescent="0.2">
      <c r="A23" s="11">
        <v>17</v>
      </c>
      <c r="B23" s="21">
        <v>216</v>
      </c>
      <c r="C23" s="22" t="s">
        <v>44</v>
      </c>
      <c r="D23" s="48">
        <v>73882</v>
      </c>
      <c r="E23" s="49">
        <v>73881</v>
      </c>
      <c r="F23" s="50">
        <v>73880</v>
      </c>
      <c r="G23" s="50">
        <v>73883</v>
      </c>
      <c r="H23" s="50">
        <v>73883</v>
      </c>
      <c r="I23" s="50">
        <v>73883</v>
      </c>
      <c r="J23" s="50">
        <v>73883</v>
      </c>
      <c r="K23" s="50">
        <v>73883</v>
      </c>
      <c r="L23" s="50">
        <v>73882</v>
      </c>
      <c r="M23" s="50">
        <v>73876</v>
      </c>
      <c r="N23" s="50">
        <v>73875</v>
      </c>
      <c r="O23" s="50">
        <v>73875</v>
      </c>
      <c r="P23" s="50">
        <v>73875</v>
      </c>
      <c r="Q23" s="50">
        <v>73875</v>
      </c>
      <c r="R23" s="50">
        <v>73875</v>
      </c>
      <c r="S23" s="50">
        <v>73875</v>
      </c>
      <c r="T23" s="50">
        <v>73875</v>
      </c>
      <c r="U23" s="50">
        <v>73875</v>
      </c>
      <c r="V23" s="50">
        <v>73875</v>
      </c>
      <c r="W23" s="50">
        <v>73843</v>
      </c>
      <c r="X23" s="50">
        <v>73843</v>
      </c>
      <c r="Y23" s="50">
        <v>73843</v>
      </c>
    </row>
    <row r="24" spans="1:25" s="11" customFormat="1" x14ac:dyDescent="0.2">
      <c r="A24" s="11">
        <v>18</v>
      </c>
      <c r="B24" s="21">
        <v>221</v>
      </c>
      <c r="C24" s="22" t="s">
        <v>36</v>
      </c>
      <c r="D24" s="48">
        <v>10883</v>
      </c>
      <c r="E24" s="49">
        <v>10883</v>
      </c>
      <c r="F24" s="50">
        <v>10883</v>
      </c>
      <c r="G24" s="50">
        <v>10883</v>
      </c>
      <c r="H24" s="50">
        <v>10883</v>
      </c>
      <c r="I24" s="50">
        <v>10884</v>
      </c>
      <c r="J24" s="50">
        <v>10883</v>
      </c>
      <c r="K24" s="50">
        <v>10883</v>
      </c>
      <c r="L24" s="50">
        <v>10883</v>
      </c>
      <c r="M24" s="50">
        <v>10883</v>
      </c>
      <c r="N24" s="50">
        <v>10883</v>
      </c>
      <c r="O24" s="50">
        <v>10883</v>
      </c>
      <c r="P24" s="50">
        <v>10883</v>
      </c>
      <c r="Q24" s="50">
        <v>10883</v>
      </c>
      <c r="R24" s="50">
        <v>10883</v>
      </c>
      <c r="S24" s="50">
        <v>10883</v>
      </c>
      <c r="T24" s="50">
        <v>10883</v>
      </c>
      <c r="U24" s="50">
        <v>10883</v>
      </c>
      <c r="V24" s="50">
        <v>10884</v>
      </c>
      <c r="W24" s="50">
        <v>10889</v>
      </c>
      <c r="X24" s="50">
        <v>10889</v>
      </c>
      <c r="Y24" s="50">
        <v>10883</v>
      </c>
    </row>
    <row r="25" spans="1:25" s="1" customFormat="1" x14ac:dyDescent="0.2">
      <c r="A25" s="11">
        <v>19</v>
      </c>
      <c r="B25" s="28">
        <v>222</v>
      </c>
      <c r="C25" s="34" t="s">
        <v>37</v>
      </c>
      <c r="D25" s="48">
        <v>14495</v>
      </c>
      <c r="E25" s="49">
        <v>14495</v>
      </c>
      <c r="F25" s="50">
        <v>14497</v>
      </c>
      <c r="G25" s="50">
        <v>14496</v>
      </c>
      <c r="H25" s="50">
        <v>14496</v>
      </c>
      <c r="I25" s="50">
        <v>14496</v>
      </c>
      <c r="J25" s="50">
        <v>14496</v>
      </c>
      <c r="K25" s="50">
        <v>14496</v>
      </c>
      <c r="L25" s="50">
        <v>14496</v>
      </c>
      <c r="M25" s="50">
        <v>14496</v>
      </c>
      <c r="N25" s="50">
        <v>14496</v>
      </c>
      <c r="O25" s="50">
        <v>14496</v>
      </c>
      <c r="P25" s="50">
        <v>14496</v>
      </c>
      <c r="Q25" s="50">
        <v>14496</v>
      </c>
      <c r="R25" s="50">
        <v>14496</v>
      </c>
      <c r="S25" s="50">
        <v>14496</v>
      </c>
      <c r="T25" s="50">
        <v>14496</v>
      </c>
      <c r="U25" s="50">
        <v>14496</v>
      </c>
      <c r="V25" s="50">
        <v>14496</v>
      </c>
      <c r="W25" s="50">
        <v>14497</v>
      </c>
      <c r="X25" s="50">
        <v>14497</v>
      </c>
      <c r="Y25" s="50">
        <v>14497</v>
      </c>
    </row>
    <row r="26" spans="1:25" s="2" customFormat="1" x14ac:dyDescent="0.2">
      <c r="A26" s="11">
        <v>20</v>
      </c>
      <c r="B26" s="28">
        <v>225</v>
      </c>
      <c r="C26" s="34" t="s">
        <v>16</v>
      </c>
      <c r="D26" s="48">
        <v>112632</v>
      </c>
      <c r="E26" s="49">
        <v>112632</v>
      </c>
      <c r="F26" s="50">
        <v>112630</v>
      </c>
      <c r="G26" s="50">
        <v>112632</v>
      </c>
      <c r="H26" s="50">
        <v>112631</v>
      </c>
      <c r="I26" s="50">
        <v>112631</v>
      </c>
      <c r="J26" s="50">
        <v>112631</v>
      </c>
      <c r="K26" s="50">
        <v>112631</v>
      </c>
      <c r="L26" s="50">
        <v>112630</v>
      </c>
      <c r="M26" s="50">
        <v>112629</v>
      </c>
      <c r="N26" s="50">
        <v>112627</v>
      </c>
      <c r="O26" s="50">
        <v>112626</v>
      </c>
      <c r="P26" s="50">
        <v>112626</v>
      </c>
      <c r="Q26" s="50">
        <v>112628</v>
      </c>
      <c r="R26" s="50">
        <v>112628</v>
      </c>
      <c r="S26" s="50">
        <v>112625</v>
      </c>
      <c r="T26" s="50">
        <v>112625</v>
      </c>
      <c r="U26" s="50">
        <v>112625</v>
      </c>
      <c r="V26" s="50">
        <v>112625</v>
      </c>
      <c r="W26" s="50">
        <v>112594</v>
      </c>
      <c r="X26" s="50">
        <v>112594</v>
      </c>
      <c r="Y26" s="50">
        <v>112595</v>
      </c>
    </row>
    <row r="27" spans="1:25" s="12" customFormat="1" x14ac:dyDescent="0.2">
      <c r="A27" s="11">
        <v>21</v>
      </c>
      <c r="B27" s="28">
        <v>226</v>
      </c>
      <c r="C27" s="34" t="s">
        <v>17</v>
      </c>
      <c r="D27" s="48">
        <v>106158</v>
      </c>
      <c r="E27" s="49">
        <v>106182</v>
      </c>
      <c r="F27" s="50">
        <v>106180</v>
      </c>
      <c r="G27" s="50">
        <v>106171</v>
      </c>
      <c r="H27" s="50">
        <v>106171</v>
      </c>
      <c r="I27" s="50">
        <v>106171</v>
      </c>
      <c r="J27" s="50">
        <v>106172</v>
      </c>
      <c r="K27" s="50">
        <v>106172</v>
      </c>
      <c r="L27" s="50">
        <v>106172</v>
      </c>
      <c r="M27" s="50">
        <v>106171</v>
      </c>
      <c r="N27" s="50">
        <v>106172</v>
      </c>
      <c r="O27" s="50">
        <v>106172</v>
      </c>
      <c r="P27" s="50">
        <v>106172</v>
      </c>
      <c r="Q27" s="50">
        <v>106171</v>
      </c>
      <c r="R27" s="50">
        <v>106171</v>
      </c>
      <c r="S27" s="50">
        <v>106171</v>
      </c>
      <c r="T27" s="50">
        <v>106171</v>
      </c>
      <c r="U27" s="50">
        <v>106171</v>
      </c>
      <c r="V27" s="50">
        <v>106171</v>
      </c>
      <c r="W27" s="50">
        <v>106155</v>
      </c>
      <c r="X27" s="50">
        <v>106155</v>
      </c>
      <c r="Y27" s="50">
        <v>106155</v>
      </c>
    </row>
    <row r="28" spans="1:25" x14ac:dyDescent="0.2">
      <c r="A28" s="11">
        <v>22</v>
      </c>
      <c r="B28" s="28">
        <v>231</v>
      </c>
      <c r="C28" s="34" t="s">
        <v>38</v>
      </c>
      <c r="D28" s="48">
        <v>9781</v>
      </c>
      <c r="E28" s="49">
        <v>9784</v>
      </c>
      <c r="F28" s="50">
        <v>9784</v>
      </c>
      <c r="G28" s="50">
        <v>9784</v>
      </c>
      <c r="H28" s="50">
        <v>9784</v>
      </c>
      <c r="I28" s="50">
        <v>9802</v>
      </c>
      <c r="J28" s="50">
        <v>9803</v>
      </c>
      <c r="K28" s="50">
        <v>9803</v>
      </c>
      <c r="L28" s="50">
        <v>9803</v>
      </c>
      <c r="M28" s="50">
        <v>9802</v>
      </c>
      <c r="N28" s="50">
        <v>9802</v>
      </c>
      <c r="O28" s="50">
        <v>9803</v>
      </c>
      <c r="P28" s="50">
        <v>9801</v>
      </c>
      <c r="Q28" s="50">
        <v>9800</v>
      </c>
      <c r="R28" s="50">
        <v>9800</v>
      </c>
      <c r="S28" s="50">
        <v>9800</v>
      </c>
      <c r="T28" s="50">
        <v>9800</v>
      </c>
      <c r="U28" s="50">
        <v>9800</v>
      </c>
      <c r="V28" s="50">
        <v>9800</v>
      </c>
      <c r="W28" s="50">
        <v>9807</v>
      </c>
      <c r="X28" s="50">
        <v>9807</v>
      </c>
      <c r="Y28" s="50">
        <v>9799</v>
      </c>
    </row>
    <row r="29" spans="1:25" customFormat="1" x14ac:dyDescent="0.2">
      <c r="A29" s="11">
        <v>23</v>
      </c>
      <c r="B29" s="28">
        <v>235</v>
      </c>
      <c r="C29" s="34" t="s">
        <v>7</v>
      </c>
      <c r="D29" s="48">
        <v>79754</v>
      </c>
      <c r="E29" s="49">
        <v>79753</v>
      </c>
      <c r="F29" s="50">
        <v>79753</v>
      </c>
      <c r="G29" s="50">
        <v>79753</v>
      </c>
      <c r="H29" s="50">
        <v>79752</v>
      </c>
      <c r="I29" s="50">
        <v>79752</v>
      </c>
      <c r="J29" s="50">
        <v>79752</v>
      </c>
      <c r="K29" s="50">
        <v>79752</v>
      </c>
      <c r="L29" s="50">
        <v>79752</v>
      </c>
      <c r="M29" s="50">
        <v>79752</v>
      </c>
      <c r="N29" s="50">
        <v>79751</v>
      </c>
      <c r="O29" s="50">
        <v>79751</v>
      </c>
      <c r="P29" s="50">
        <v>79751</v>
      </c>
      <c r="Q29" s="50">
        <v>79751</v>
      </c>
      <c r="R29" s="50">
        <v>79751</v>
      </c>
      <c r="S29" s="50">
        <v>79751</v>
      </c>
      <c r="T29" s="50">
        <v>79751</v>
      </c>
      <c r="U29" s="50">
        <v>79751</v>
      </c>
      <c r="V29" s="50">
        <v>79751</v>
      </c>
      <c r="W29" s="50">
        <v>79729</v>
      </c>
      <c r="X29" s="50">
        <v>79729</v>
      </c>
      <c r="Y29" s="50">
        <v>79729</v>
      </c>
    </row>
    <row r="30" spans="1:25" s="25" customFormat="1" x14ac:dyDescent="0.2">
      <c r="A30" s="11">
        <v>24</v>
      </c>
      <c r="B30" s="28">
        <v>236</v>
      </c>
      <c r="C30" s="34" t="s">
        <v>18</v>
      </c>
      <c r="D30" s="48">
        <v>57390</v>
      </c>
      <c r="E30" s="49">
        <v>57389</v>
      </c>
      <c r="F30" s="50">
        <v>57388</v>
      </c>
      <c r="G30" s="50">
        <v>57388</v>
      </c>
      <c r="H30" s="50">
        <v>57388</v>
      </c>
      <c r="I30" s="50">
        <v>57370</v>
      </c>
      <c r="J30" s="50">
        <v>57369</v>
      </c>
      <c r="K30" s="50">
        <v>57369</v>
      </c>
      <c r="L30" s="50">
        <v>57369</v>
      </c>
      <c r="M30" s="50">
        <v>57370</v>
      </c>
      <c r="N30" s="50">
        <v>57368</v>
      </c>
      <c r="O30" s="50">
        <v>57368</v>
      </c>
      <c r="P30" s="50">
        <v>57368</v>
      </c>
      <c r="Q30" s="50">
        <v>57368</v>
      </c>
      <c r="R30" s="50">
        <v>57368</v>
      </c>
      <c r="S30" s="50">
        <v>57368</v>
      </c>
      <c r="T30" s="50">
        <v>57369</v>
      </c>
      <c r="U30" s="50">
        <v>57369</v>
      </c>
      <c r="V30" s="50">
        <v>57369</v>
      </c>
      <c r="W30" s="50">
        <v>57360</v>
      </c>
      <c r="X30" s="50">
        <v>57360</v>
      </c>
      <c r="Y30" s="50">
        <v>57360</v>
      </c>
    </row>
    <row r="31" spans="1:25" customFormat="1" x14ac:dyDescent="0.2">
      <c r="A31" s="11">
        <v>25</v>
      </c>
      <c r="B31" s="41">
        <v>237</v>
      </c>
      <c r="C31" s="42" t="s">
        <v>40</v>
      </c>
      <c r="D31" s="51">
        <v>87065</v>
      </c>
      <c r="E31" s="52">
        <v>87046</v>
      </c>
      <c r="F31" s="53">
        <v>87075</v>
      </c>
      <c r="G31" s="53">
        <v>87065</v>
      </c>
      <c r="H31" s="53">
        <v>87068</v>
      </c>
      <c r="I31" s="53">
        <v>87068</v>
      </c>
      <c r="J31" s="53">
        <v>87068</v>
      </c>
      <c r="K31" s="53">
        <v>87068</v>
      </c>
      <c r="L31" s="53">
        <v>87068</v>
      </c>
      <c r="M31" s="53">
        <v>87068</v>
      </c>
      <c r="N31" s="53">
        <v>87068</v>
      </c>
      <c r="O31" s="53">
        <v>87068</v>
      </c>
      <c r="P31" s="53">
        <v>87068</v>
      </c>
      <c r="Q31" s="53">
        <v>87068</v>
      </c>
      <c r="R31" s="53">
        <v>87067</v>
      </c>
      <c r="S31" s="53">
        <v>87067</v>
      </c>
      <c r="T31" s="53">
        <v>87067</v>
      </c>
      <c r="U31" s="53">
        <v>87067</v>
      </c>
      <c r="V31" s="53">
        <v>87067</v>
      </c>
      <c r="W31" s="53">
        <v>87039</v>
      </c>
      <c r="X31" s="53">
        <v>87039</v>
      </c>
      <c r="Y31" s="53">
        <v>87040</v>
      </c>
    </row>
    <row r="32" spans="1:25" x14ac:dyDescent="0.2">
      <c r="A32" s="11">
        <v>26</v>
      </c>
      <c r="B32" s="28">
        <v>311</v>
      </c>
      <c r="C32" s="34" t="s">
        <v>6</v>
      </c>
      <c r="D32" s="48">
        <v>15305</v>
      </c>
      <c r="E32" s="49">
        <v>15306</v>
      </c>
      <c r="F32" s="50">
        <v>15306</v>
      </c>
      <c r="G32" s="50">
        <v>15306</v>
      </c>
      <c r="H32" s="50">
        <v>15306</v>
      </c>
      <c r="I32" s="50">
        <v>15306</v>
      </c>
      <c r="J32" s="50">
        <v>15306</v>
      </c>
      <c r="K32" s="50">
        <v>15306</v>
      </c>
      <c r="L32" s="50">
        <v>15306</v>
      </c>
      <c r="M32" s="50">
        <v>15306</v>
      </c>
      <c r="N32" s="50">
        <v>15306</v>
      </c>
      <c r="O32" s="50">
        <v>15306</v>
      </c>
      <c r="P32" s="50">
        <v>15306</v>
      </c>
      <c r="Q32" s="50">
        <v>15306</v>
      </c>
      <c r="R32" s="50">
        <v>15306</v>
      </c>
      <c r="S32" s="50">
        <v>15306</v>
      </c>
      <c r="T32" s="50">
        <v>15306</v>
      </c>
      <c r="U32" s="50">
        <v>15306</v>
      </c>
      <c r="V32" s="50">
        <v>15306</v>
      </c>
      <c r="W32" s="50">
        <v>15304</v>
      </c>
      <c r="X32" s="50">
        <v>15304</v>
      </c>
      <c r="Y32" s="50">
        <v>15304</v>
      </c>
    </row>
    <row r="33" spans="1:25" s="11" customFormat="1" x14ac:dyDescent="0.2">
      <c r="A33" s="11">
        <v>27</v>
      </c>
      <c r="B33" s="28">
        <v>315</v>
      </c>
      <c r="C33" s="34" t="s">
        <v>19</v>
      </c>
      <c r="D33" s="48">
        <v>137834</v>
      </c>
      <c r="E33" s="49">
        <v>137832</v>
      </c>
      <c r="F33" s="50">
        <v>137833</v>
      </c>
      <c r="G33" s="50">
        <v>137834</v>
      </c>
      <c r="H33" s="50">
        <v>137833</v>
      </c>
      <c r="I33" s="50">
        <v>137833</v>
      </c>
      <c r="J33" s="50">
        <v>137833</v>
      </c>
      <c r="K33" s="50">
        <v>137833</v>
      </c>
      <c r="L33" s="50">
        <v>137832</v>
      </c>
      <c r="M33" s="50">
        <v>137833</v>
      </c>
      <c r="N33" s="50">
        <v>137832</v>
      </c>
      <c r="O33" s="50">
        <v>137833</v>
      </c>
      <c r="P33" s="50">
        <v>137833</v>
      </c>
      <c r="Q33" s="50">
        <v>137833</v>
      </c>
      <c r="R33" s="50">
        <v>137833</v>
      </c>
      <c r="S33" s="50">
        <v>137833</v>
      </c>
      <c r="T33" s="50">
        <v>137834</v>
      </c>
      <c r="U33" s="50">
        <v>137833</v>
      </c>
      <c r="V33" s="50">
        <v>137833</v>
      </c>
      <c r="W33" s="50">
        <v>137831</v>
      </c>
      <c r="X33" s="50">
        <v>137831</v>
      </c>
      <c r="Y33" s="50">
        <v>137832</v>
      </c>
    </row>
    <row r="34" spans="1:25" s="11" customFormat="1" x14ac:dyDescent="0.2">
      <c r="A34" s="11">
        <v>28</v>
      </c>
      <c r="B34" s="28">
        <v>316</v>
      </c>
      <c r="C34" s="34" t="s">
        <v>45</v>
      </c>
      <c r="D34" s="48">
        <v>67988</v>
      </c>
      <c r="E34" s="49">
        <v>67992</v>
      </c>
      <c r="F34" s="50">
        <v>67992</v>
      </c>
      <c r="G34" s="50">
        <v>67990</v>
      </c>
      <c r="H34" s="50">
        <v>67990</v>
      </c>
      <c r="I34" s="50">
        <v>67990</v>
      </c>
      <c r="J34" s="50">
        <v>67990</v>
      </c>
      <c r="K34" s="50">
        <v>67990</v>
      </c>
      <c r="L34" s="50">
        <v>67988</v>
      </c>
      <c r="M34" s="50">
        <v>67988</v>
      </c>
      <c r="N34" s="50">
        <v>67988</v>
      </c>
      <c r="O34" s="50">
        <v>67988</v>
      </c>
      <c r="P34" s="50">
        <v>67988</v>
      </c>
      <c r="Q34" s="50">
        <v>67988</v>
      </c>
      <c r="R34" s="50">
        <v>67988</v>
      </c>
      <c r="S34" s="50">
        <v>67988</v>
      </c>
      <c r="T34" s="50">
        <v>67988</v>
      </c>
      <c r="U34" s="50">
        <v>67988</v>
      </c>
      <c r="V34" s="50">
        <v>67988</v>
      </c>
      <c r="W34" s="50">
        <v>67979</v>
      </c>
      <c r="X34" s="50">
        <v>67979</v>
      </c>
      <c r="Y34" s="50">
        <v>67980</v>
      </c>
    </row>
    <row r="35" spans="1:25" s="11" customFormat="1" x14ac:dyDescent="0.2">
      <c r="A35" s="11">
        <v>29</v>
      </c>
      <c r="B35" s="28">
        <v>317</v>
      </c>
      <c r="C35" s="34" t="s">
        <v>20</v>
      </c>
      <c r="D35" s="48">
        <v>186061</v>
      </c>
      <c r="E35" s="49">
        <v>186074</v>
      </c>
      <c r="F35" s="50">
        <v>186072</v>
      </c>
      <c r="G35" s="50">
        <v>186071</v>
      </c>
      <c r="H35" s="50">
        <v>186072</v>
      </c>
      <c r="I35" s="50">
        <v>186071</v>
      </c>
      <c r="J35" s="50">
        <v>186072</v>
      </c>
      <c r="K35" s="50">
        <v>186071</v>
      </c>
      <c r="L35" s="50">
        <v>186080</v>
      </c>
      <c r="M35" s="50">
        <v>186079</v>
      </c>
      <c r="N35" s="50">
        <v>186080</v>
      </c>
      <c r="O35" s="50">
        <v>186079</v>
      </c>
      <c r="P35" s="50">
        <v>186080</v>
      </c>
      <c r="Q35" s="50">
        <v>186079</v>
      </c>
      <c r="R35" s="50">
        <v>186079</v>
      </c>
      <c r="S35" s="50">
        <v>186079</v>
      </c>
      <c r="T35" s="50">
        <v>186078</v>
      </c>
      <c r="U35" s="50">
        <v>186079</v>
      </c>
      <c r="V35" s="50">
        <v>186079</v>
      </c>
      <c r="W35" s="50">
        <v>186028</v>
      </c>
      <c r="X35" s="50">
        <v>186028</v>
      </c>
      <c r="Y35" s="50">
        <v>186029</v>
      </c>
    </row>
    <row r="36" spans="1:25" s="11" customFormat="1" x14ac:dyDescent="0.2">
      <c r="A36" s="11">
        <v>30</v>
      </c>
      <c r="B36" s="28">
        <v>325</v>
      </c>
      <c r="C36" s="34" t="s">
        <v>5</v>
      </c>
      <c r="D36" s="48">
        <v>76945</v>
      </c>
      <c r="E36" s="49">
        <v>76943</v>
      </c>
      <c r="F36" s="50">
        <v>76943</v>
      </c>
      <c r="G36" s="50">
        <v>76943</v>
      </c>
      <c r="H36" s="50">
        <v>76944</v>
      </c>
      <c r="I36" s="50">
        <v>76943</v>
      </c>
      <c r="J36" s="50">
        <v>76942</v>
      </c>
      <c r="K36" s="50">
        <v>76942</v>
      </c>
      <c r="L36" s="50">
        <v>76943</v>
      </c>
      <c r="M36" s="50">
        <v>76943</v>
      </c>
      <c r="N36" s="50">
        <v>76943</v>
      </c>
      <c r="O36" s="50">
        <v>76943</v>
      </c>
      <c r="P36" s="50">
        <v>76943</v>
      </c>
      <c r="Q36" s="50">
        <v>76943</v>
      </c>
      <c r="R36" s="50">
        <v>76943</v>
      </c>
      <c r="S36" s="50">
        <v>76943</v>
      </c>
      <c r="T36" s="50">
        <v>76943</v>
      </c>
      <c r="U36" s="50">
        <v>76943</v>
      </c>
      <c r="V36" s="50">
        <v>76943</v>
      </c>
      <c r="W36" s="50">
        <v>76942</v>
      </c>
      <c r="X36" s="50">
        <v>76942</v>
      </c>
      <c r="Y36" s="50">
        <v>76942</v>
      </c>
    </row>
    <row r="37" spans="1:25" s="11" customFormat="1" x14ac:dyDescent="0.2">
      <c r="A37" s="11">
        <v>31</v>
      </c>
      <c r="B37" s="28">
        <v>326</v>
      </c>
      <c r="C37" s="34" t="s">
        <v>21</v>
      </c>
      <c r="D37" s="48">
        <v>102542</v>
      </c>
      <c r="E37" s="49">
        <v>102526</v>
      </c>
      <c r="F37" s="50">
        <v>102514</v>
      </c>
      <c r="G37" s="50">
        <v>102524</v>
      </c>
      <c r="H37" s="50">
        <v>102523</v>
      </c>
      <c r="I37" s="50">
        <v>102523</v>
      </c>
      <c r="J37" s="50">
        <v>102524</v>
      </c>
      <c r="K37" s="50">
        <v>102524</v>
      </c>
      <c r="L37" s="50">
        <v>102524</v>
      </c>
      <c r="M37" s="50">
        <v>102524</v>
      </c>
      <c r="N37" s="50">
        <v>102524</v>
      </c>
      <c r="O37" s="50">
        <v>102524</v>
      </c>
      <c r="P37" s="50">
        <v>102525</v>
      </c>
      <c r="Q37" s="50">
        <v>102527</v>
      </c>
      <c r="R37" s="50">
        <v>102526</v>
      </c>
      <c r="S37" s="50">
        <v>102526</v>
      </c>
      <c r="T37" s="50">
        <v>102526</v>
      </c>
      <c r="U37" s="50">
        <v>102526</v>
      </c>
      <c r="V37" s="50">
        <v>102526</v>
      </c>
      <c r="W37" s="50">
        <v>102533</v>
      </c>
      <c r="X37" s="50">
        <v>102533</v>
      </c>
      <c r="Y37" s="50">
        <v>102534</v>
      </c>
    </row>
    <row r="38" spans="1:25" s="11" customFormat="1" x14ac:dyDescent="0.2">
      <c r="A38" s="11">
        <v>32</v>
      </c>
      <c r="B38" s="28">
        <v>327</v>
      </c>
      <c r="C38" s="34" t="s">
        <v>25</v>
      </c>
      <c r="D38" s="48">
        <v>73443</v>
      </c>
      <c r="E38" s="49">
        <v>73435</v>
      </c>
      <c r="F38" s="50">
        <v>73435</v>
      </c>
      <c r="G38" s="50">
        <v>73435</v>
      </c>
      <c r="H38" s="50">
        <v>73435</v>
      </c>
      <c r="I38" s="50">
        <v>73435</v>
      </c>
      <c r="J38" s="50">
        <v>73435</v>
      </c>
      <c r="K38" s="50">
        <v>73435</v>
      </c>
      <c r="L38" s="50">
        <v>73435</v>
      </c>
      <c r="M38" s="50">
        <v>73436</v>
      </c>
      <c r="N38" s="50">
        <v>73436</v>
      </c>
      <c r="O38" s="50">
        <v>73436</v>
      </c>
      <c r="P38" s="50">
        <v>73435</v>
      </c>
      <c r="Q38" s="50">
        <v>73435</v>
      </c>
      <c r="R38" s="50">
        <v>73435</v>
      </c>
      <c r="S38" s="50">
        <v>73435</v>
      </c>
      <c r="T38" s="50">
        <v>73435</v>
      </c>
      <c r="U38" s="50">
        <v>73435</v>
      </c>
      <c r="V38" s="50">
        <v>73435</v>
      </c>
      <c r="W38" s="50">
        <v>73438</v>
      </c>
      <c r="X38" s="50">
        <v>73438</v>
      </c>
      <c r="Y38" s="50">
        <v>73438</v>
      </c>
    </row>
    <row r="39" spans="1:25" s="1" customFormat="1" x14ac:dyDescent="0.2">
      <c r="A39" s="11">
        <v>33</v>
      </c>
      <c r="B39" s="28">
        <v>335</v>
      </c>
      <c r="C39" s="34" t="s">
        <v>3</v>
      </c>
      <c r="D39" s="48">
        <v>81797</v>
      </c>
      <c r="E39" s="49">
        <v>81796</v>
      </c>
      <c r="F39" s="50">
        <v>81799</v>
      </c>
      <c r="G39" s="50">
        <v>81776</v>
      </c>
      <c r="H39" s="50">
        <v>81801</v>
      </c>
      <c r="I39" s="50">
        <v>81798</v>
      </c>
      <c r="J39" s="50">
        <v>81798</v>
      </c>
      <c r="K39" s="50">
        <v>81797</v>
      </c>
      <c r="L39" s="50">
        <v>81797</v>
      </c>
      <c r="M39" s="50">
        <v>81800</v>
      </c>
      <c r="N39" s="50">
        <v>81800</v>
      </c>
      <c r="O39" s="50">
        <v>81800</v>
      </c>
      <c r="P39" s="50">
        <v>81800</v>
      </c>
      <c r="Q39" s="50">
        <v>81798</v>
      </c>
      <c r="R39" s="50">
        <v>81798</v>
      </c>
      <c r="S39" s="50">
        <v>81798</v>
      </c>
      <c r="T39" s="50">
        <v>81797</v>
      </c>
      <c r="U39" s="50">
        <v>81798</v>
      </c>
      <c r="V39" s="50">
        <v>81798</v>
      </c>
      <c r="W39" s="50">
        <v>81798</v>
      </c>
      <c r="X39" s="50">
        <v>81798</v>
      </c>
      <c r="Y39" s="50">
        <v>81798</v>
      </c>
    </row>
    <row r="40" spans="1:25" s="2" customFormat="1" x14ac:dyDescent="0.2">
      <c r="A40" s="11">
        <v>34</v>
      </c>
      <c r="B40" s="28">
        <v>336</v>
      </c>
      <c r="C40" s="34" t="s">
        <v>29</v>
      </c>
      <c r="D40" s="48">
        <v>80682</v>
      </c>
      <c r="E40" s="49">
        <v>80681</v>
      </c>
      <c r="F40" s="50">
        <v>80682</v>
      </c>
      <c r="G40" s="50">
        <v>80681</v>
      </c>
      <c r="H40" s="50">
        <v>80681</v>
      </c>
      <c r="I40" s="50">
        <v>80682</v>
      </c>
      <c r="J40" s="50">
        <v>80681</v>
      </c>
      <c r="K40" s="50">
        <v>80681</v>
      </c>
      <c r="L40" s="50">
        <v>80681</v>
      </c>
      <c r="M40" s="50">
        <v>80681</v>
      </c>
      <c r="N40" s="50">
        <v>80677</v>
      </c>
      <c r="O40" s="50">
        <v>80677</v>
      </c>
      <c r="P40" s="50">
        <v>80677</v>
      </c>
      <c r="Q40" s="50">
        <v>80677</v>
      </c>
      <c r="R40" s="50">
        <v>80677</v>
      </c>
      <c r="S40" s="50">
        <v>80677</v>
      </c>
      <c r="T40" s="50">
        <v>80677</v>
      </c>
      <c r="U40" s="50">
        <v>80677</v>
      </c>
      <c r="V40" s="50">
        <v>80676</v>
      </c>
      <c r="W40" s="50">
        <v>80671</v>
      </c>
      <c r="X40" s="50">
        <v>80671</v>
      </c>
      <c r="Y40" s="50">
        <v>80672</v>
      </c>
    </row>
    <row r="41" spans="1:25" s="12" customFormat="1" x14ac:dyDescent="0.2">
      <c r="A41" s="11">
        <v>35</v>
      </c>
      <c r="B41" s="41">
        <v>337</v>
      </c>
      <c r="C41" s="42" t="s">
        <v>41</v>
      </c>
      <c r="D41" s="51">
        <v>113118</v>
      </c>
      <c r="E41" s="52">
        <v>113120</v>
      </c>
      <c r="F41" s="53">
        <v>113118</v>
      </c>
      <c r="G41" s="53">
        <v>113117</v>
      </c>
      <c r="H41" s="53">
        <v>113117</v>
      </c>
      <c r="I41" s="53">
        <v>113117</v>
      </c>
      <c r="J41" s="53">
        <v>113117</v>
      </c>
      <c r="K41" s="53">
        <v>113119</v>
      </c>
      <c r="L41" s="53">
        <v>113118</v>
      </c>
      <c r="M41" s="53">
        <v>113118</v>
      </c>
      <c r="N41" s="53">
        <v>113115</v>
      </c>
      <c r="O41" s="53">
        <v>113116</v>
      </c>
      <c r="P41" s="53">
        <v>113116</v>
      </c>
      <c r="Q41" s="53">
        <v>113116</v>
      </c>
      <c r="R41" s="53">
        <v>113115</v>
      </c>
      <c r="S41" s="53">
        <v>113115</v>
      </c>
      <c r="T41" s="53">
        <v>113115</v>
      </c>
      <c r="U41" s="53">
        <v>113115</v>
      </c>
      <c r="V41" s="53">
        <v>113116</v>
      </c>
      <c r="W41" s="53">
        <v>113110</v>
      </c>
      <c r="X41" s="53">
        <v>113110</v>
      </c>
      <c r="Y41" s="53">
        <v>113114</v>
      </c>
    </row>
    <row r="42" spans="1:25" x14ac:dyDescent="0.2">
      <c r="A42" s="11">
        <v>36</v>
      </c>
      <c r="B42" s="28">
        <v>415</v>
      </c>
      <c r="C42" s="34" t="s">
        <v>9</v>
      </c>
      <c r="D42" s="48">
        <v>109412</v>
      </c>
      <c r="E42" s="49">
        <v>109414</v>
      </c>
      <c r="F42" s="50">
        <v>109412</v>
      </c>
      <c r="G42" s="50">
        <v>109410</v>
      </c>
      <c r="H42" s="50">
        <v>109414</v>
      </c>
      <c r="I42" s="50">
        <v>109414</v>
      </c>
      <c r="J42" s="50">
        <v>109414</v>
      </c>
      <c r="K42" s="50">
        <v>109414</v>
      </c>
      <c r="L42" s="50">
        <v>109414</v>
      </c>
      <c r="M42" s="50">
        <v>109404</v>
      </c>
      <c r="N42" s="50">
        <v>109405</v>
      </c>
      <c r="O42" s="50">
        <v>109404</v>
      </c>
      <c r="P42" s="50">
        <v>109404</v>
      </c>
      <c r="Q42" s="50">
        <v>109404</v>
      </c>
      <c r="R42" s="50">
        <v>109272</v>
      </c>
      <c r="S42" s="50">
        <v>109272</v>
      </c>
      <c r="T42" s="50">
        <v>109272</v>
      </c>
      <c r="U42" s="50">
        <v>109272</v>
      </c>
      <c r="V42" s="50">
        <v>109272</v>
      </c>
      <c r="W42" s="50">
        <v>109248</v>
      </c>
      <c r="X42" s="50">
        <v>109248</v>
      </c>
      <c r="Y42" s="50">
        <v>109248</v>
      </c>
    </row>
    <row r="43" spans="1:25" customFormat="1" x14ac:dyDescent="0.2">
      <c r="A43" s="11">
        <v>37</v>
      </c>
      <c r="B43" s="28">
        <v>416</v>
      </c>
      <c r="C43" s="34" t="s">
        <v>27</v>
      </c>
      <c r="D43" s="48">
        <v>51914</v>
      </c>
      <c r="E43" s="49">
        <v>51919</v>
      </c>
      <c r="F43" s="50">
        <v>51916</v>
      </c>
      <c r="G43" s="50">
        <v>51916</v>
      </c>
      <c r="H43" s="50">
        <v>51917</v>
      </c>
      <c r="I43" s="50">
        <v>51917</v>
      </c>
      <c r="J43" s="50">
        <v>51917</v>
      </c>
      <c r="K43" s="50">
        <v>51917</v>
      </c>
      <c r="L43" s="50">
        <v>51916</v>
      </c>
      <c r="M43" s="50">
        <v>51918</v>
      </c>
      <c r="N43" s="50">
        <v>51918</v>
      </c>
      <c r="O43" s="50">
        <v>51918</v>
      </c>
      <c r="P43" s="50">
        <v>51918</v>
      </c>
      <c r="Q43" s="50">
        <v>51918</v>
      </c>
      <c r="R43" s="50">
        <v>51919</v>
      </c>
      <c r="S43" s="50">
        <v>51919</v>
      </c>
      <c r="T43" s="50">
        <v>51919</v>
      </c>
      <c r="U43" s="50">
        <v>51919</v>
      </c>
      <c r="V43" s="50">
        <v>51919</v>
      </c>
      <c r="W43" s="50">
        <v>51912</v>
      </c>
      <c r="X43" s="50">
        <v>51912</v>
      </c>
      <c r="Y43" s="50">
        <v>51911</v>
      </c>
    </row>
    <row r="44" spans="1:25" s="25" customFormat="1" x14ac:dyDescent="0.2">
      <c r="A44" s="11">
        <v>38</v>
      </c>
      <c r="B44" s="28">
        <v>417</v>
      </c>
      <c r="C44" s="34" t="s">
        <v>22</v>
      </c>
      <c r="D44" s="48">
        <v>91772</v>
      </c>
      <c r="E44" s="49">
        <v>91772</v>
      </c>
      <c r="F44" s="50">
        <v>91772</v>
      </c>
      <c r="G44" s="50">
        <v>91773</v>
      </c>
      <c r="H44" s="50">
        <v>91773</v>
      </c>
      <c r="I44" s="50">
        <v>91772</v>
      </c>
      <c r="J44" s="50">
        <v>91772</v>
      </c>
      <c r="K44" s="50">
        <v>91772</v>
      </c>
      <c r="L44" s="50">
        <v>91771</v>
      </c>
      <c r="M44" s="50">
        <v>91771</v>
      </c>
      <c r="N44" s="50">
        <v>91772</v>
      </c>
      <c r="O44" s="50">
        <v>91772</v>
      </c>
      <c r="P44" s="50">
        <v>91772</v>
      </c>
      <c r="Q44" s="50">
        <v>91772</v>
      </c>
      <c r="R44" s="50">
        <v>91771</v>
      </c>
      <c r="S44" s="50">
        <v>91771</v>
      </c>
      <c r="T44" s="50">
        <v>91771</v>
      </c>
      <c r="U44" s="50">
        <v>91771</v>
      </c>
      <c r="V44" s="50">
        <v>91771</v>
      </c>
      <c r="W44" s="50">
        <v>91758</v>
      </c>
      <c r="X44" s="50">
        <v>91758</v>
      </c>
      <c r="Y44" s="50">
        <v>91758</v>
      </c>
    </row>
    <row r="45" spans="1:25" customFormat="1" x14ac:dyDescent="0.2">
      <c r="A45" s="11">
        <v>39</v>
      </c>
      <c r="B45" s="28">
        <v>421</v>
      </c>
      <c r="C45" s="34" t="s">
        <v>39</v>
      </c>
      <c r="D45" s="48">
        <v>11868</v>
      </c>
      <c r="E45" s="49">
        <v>11868</v>
      </c>
      <c r="F45" s="50">
        <v>11869</v>
      </c>
      <c r="G45" s="50">
        <v>11869</v>
      </c>
      <c r="H45" s="50">
        <v>11869</v>
      </c>
      <c r="I45" s="50">
        <v>11869</v>
      </c>
      <c r="J45" s="50">
        <v>11869</v>
      </c>
      <c r="K45" s="50">
        <v>11869</v>
      </c>
      <c r="L45" s="50">
        <v>11869</v>
      </c>
      <c r="M45" s="50">
        <v>11869</v>
      </c>
      <c r="N45" s="50">
        <v>11869</v>
      </c>
      <c r="O45" s="50">
        <v>11869</v>
      </c>
      <c r="P45" s="50">
        <v>11869</v>
      </c>
      <c r="Q45" s="50">
        <v>11869</v>
      </c>
      <c r="R45" s="50">
        <v>11869</v>
      </c>
      <c r="S45" s="50">
        <v>11869</v>
      </c>
      <c r="T45" s="50">
        <v>11869</v>
      </c>
      <c r="U45" s="50">
        <v>11869</v>
      </c>
      <c r="V45" s="50">
        <v>11869</v>
      </c>
      <c r="W45" s="50">
        <v>11868</v>
      </c>
      <c r="X45" s="50">
        <v>11868</v>
      </c>
      <c r="Y45" s="50">
        <v>11868</v>
      </c>
    </row>
    <row r="46" spans="1:25" x14ac:dyDescent="0.2">
      <c r="A46" s="11">
        <v>40</v>
      </c>
      <c r="B46" s="28">
        <v>425</v>
      </c>
      <c r="C46" s="34" t="s">
        <v>23</v>
      </c>
      <c r="D46" s="48">
        <v>135730</v>
      </c>
      <c r="E46" s="49">
        <v>135731</v>
      </c>
      <c r="F46" s="50">
        <v>135733</v>
      </c>
      <c r="G46" s="50">
        <v>135732</v>
      </c>
      <c r="H46" s="50">
        <v>135732</v>
      </c>
      <c r="I46" s="50">
        <v>135732</v>
      </c>
      <c r="J46" s="50">
        <v>135732</v>
      </c>
      <c r="K46" s="50">
        <v>135731</v>
      </c>
      <c r="L46" s="50">
        <v>135733</v>
      </c>
      <c r="M46" s="50">
        <v>135732</v>
      </c>
      <c r="N46" s="50">
        <v>135732</v>
      </c>
      <c r="O46" s="50">
        <v>135732</v>
      </c>
      <c r="P46" s="50">
        <v>135732</v>
      </c>
      <c r="Q46" s="50">
        <v>135732</v>
      </c>
      <c r="R46" s="50">
        <v>135867</v>
      </c>
      <c r="S46" s="50">
        <v>135867</v>
      </c>
      <c r="T46" s="50">
        <v>135867</v>
      </c>
      <c r="U46" s="50">
        <v>135867</v>
      </c>
      <c r="V46" s="50">
        <v>135867</v>
      </c>
      <c r="W46" s="50">
        <v>135855</v>
      </c>
      <c r="X46" s="50">
        <v>135855</v>
      </c>
      <c r="Y46" s="50">
        <v>135855</v>
      </c>
    </row>
    <row r="47" spans="1:25" s="11" customFormat="1" x14ac:dyDescent="0.2">
      <c r="A47" s="11">
        <v>41</v>
      </c>
      <c r="B47" s="28">
        <v>426</v>
      </c>
      <c r="C47" s="34" t="s">
        <v>43</v>
      </c>
      <c r="D47" s="48">
        <v>140992</v>
      </c>
      <c r="E47" s="49">
        <v>140985</v>
      </c>
      <c r="F47" s="50">
        <v>140984</v>
      </c>
      <c r="G47" s="50">
        <v>140984</v>
      </c>
      <c r="H47" s="50">
        <v>140982</v>
      </c>
      <c r="I47" s="50">
        <v>140983</v>
      </c>
      <c r="J47" s="50">
        <v>140982</v>
      </c>
      <c r="K47" s="50">
        <v>140982</v>
      </c>
      <c r="L47" s="50">
        <v>140981</v>
      </c>
      <c r="M47" s="50">
        <v>140981</v>
      </c>
      <c r="N47" s="50">
        <v>140975</v>
      </c>
      <c r="O47" s="50">
        <v>140975</v>
      </c>
      <c r="P47" s="50">
        <v>140975</v>
      </c>
      <c r="Q47" s="50">
        <v>140975</v>
      </c>
      <c r="R47" s="50">
        <v>140975</v>
      </c>
      <c r="S47" s="50">
        <v>140975</v>
      </c>
      <c r="T47" s="50">
        <v>140975</v>
      </c>
      <c r="U47" s="50">
        <v>140975</v>
      </c>
      <c r="V47" s="50">
        <v>140975</v>
      </c>
      <c r="W47" s="50">
        <v>140953</v>
      </c>
      <c r="X47" s="50">
        <v>140953</v>
      </c>
      <c r="Y47" s="50">
        <v>140952</v>
      </c>
    </row>
    <row r="48" spans="1:25" s="11" customFormat="1" x14ac:dyDescent="0.2">
      <c r="A48" s="11">
        <v>42</v>
      </c>
      <c r="B48" s="28">
        <v>435</v>
      </c>
      <c r="C48" s="34" t="s">
        <v>24</v>
      </c>
      <c r="D48" s="48">
        <v>66466</v>
      </c>
      <c r="E48" s="49">
        <v>66466</v>
      </c>
      <c r="F48" s="50">
        <v>66471</v>
      </c>
      <c r="G48" s="50">
        <v>66478</v>
      </c>
      <c r="H48" s="50">
        <v>66477</v>
      </c>
      <c r="I48" s="50">
        <v>66478</v>
      </c>
      <c r="J48" s="50">
        <v>66478</v>
      </c>
      <c r="K48" s="50">
        <v>66478</v>
      </c>
      <c r="L48" s="50">
        <v>66479</v>
      </c>
      <c r="M48" s="50">
        <v>66479</v>
      </c>
      <c r="N48" s="50">
        <v>66478</v>
      </c>
      <c r="O48" s="50">
        <v>66479</v>
      </c>
      <c r="P48" s="50">
        <v>66478</v>
      </c>
      <c r="Q48" s="50">
        <v>66479</v>
      </c>
      <c r="R48" s="50">
        <v>66479</v>
      </c>
      <c r="S48" s="50">
        <v>66480</v>
      </c>
      <c r="T48" s="50">
        <v>66480</v>
      </c>
      <c r="U48" s="50">
        <v>66481</v>
      </c>
      <c r="V48" s="50">
        <v>66481</v>
      </c>
      <c r="W48" s="50">
        <v>66479</v>
      </c>
      <c r="X48" s="50">
        <v>66479</v>
      </c>
      <c r="Y48" s="50">
        <v>66480</v>
      </c>
    </row>
    <row r="49" spans="1:25" s="11" customFormat="1" x14ac:dyDescent="0.2">
      <c r="A49" s="11">
        <v>43</v>
      </c>
      <c r="B49" s="28">
        <v>436</v>
      </c>
      <c r="C49" s="34" t="s">
        <v>4</v>
      </c>
      <c r="D49" s="48">
        <v>163172</v>
      </c>
      <c r="E49" s="49">
        <v>163169</v>
      </c>
      <c r="F49" s="50">
        <v>163179</v>
      </c>
      <c r="G49" s="50">
        <v>163181</v>
      </c>
      <c r="H49" s="50">
        <v>163181</v>
      </c>
      <c r="I49" s="50">
        <v>163181</v>
      </c>
      <c r="J49" s="50">
        <v>163180</v>
      </c>
      <c r="K49" s="50">
        <v>163181</v>
      </c>
      <c r="L49" s="50">
        <v>163181</v>
      </c>
      <c r="M49" s="50">
        <v>163181</v>
      </c>
      <c r="N49" s="50">
        <v>163181</v>
      </c>
      <c r="O49" s="50">
        <v>163182</v>
      </c>
      <c r="P49" s="50">
        <v>163182</v>
      </c>
      <c r="Q49" s="50">
        <v>163183</v>
      </c>
      <c r="R49" s="50">
        <v>163183</v>
      </c>
      <c r="S49" s="50">
        <v>163184</v>
      </c>
      <c r="T49" s="50">
        <v>163182</v>
      </c>
      <c r="U49" s="50">
        <v>163182</v>
      </c>
      <c r="V49" s="50">
        <v>163182</v>
      </c>
      <c r="W49" s="50">
        <v>163210</v>
      </c>
      <c r="X49" s="50">
        <v>163210</v>
      </c>
      <c r="Y49" s="50">
        <v>163208</v>
      </c>
    </row>
    <row r="50" spans="1:25" s="11" customFormat="1" x14ac:dyDescent="0.2">
      <c r="A50" s="11">
        <v>44</v>
      </c>
      <c r="B50" s="41">
        <v>437</v>
      </c>
      <c r="C50" s="42" t="s">
        <v>26</v>
      </c>
      <c r="D50" s="51">
        <v>120436</v>
      </c>
      <c r="E50" s="52">
        <v>120433</v>
      </c>
      <c r="F50" s="53">
        <v>120428</v>
      </c>
      <c r="G50" s="53">
        <v>120435</v>
      </c>
      <c r="H50" s="53">
        <v>120436</v>
      </c>
      <c r="I50" s="53">
        <v>120435</v>
      </c>
      <c r="J50" s="53">
        <v>120436</v>
      </c>
      <c r="K50" s="53">
        <v>120436</v>
      </c>
      <c r="L50" s="53">
        <v>120436</v>
      </c>
      <c r="M50" s="53">
        <v>120436</v>
      </c>
      <c r="N50" s="53">
        <v>120436</v>
      </c>
      <c r="O50" s="53">
        <v>120436</v>
      </c>
      <c r="P50" s="53">
        <v>120435</v>
      </c>
      <c r="Q50" s="53">
        <v>120436</v>
      </c>
      <c r="R50" s="53">
        <v>120434</v>
      </c>
      <c r="S50" s="53">
        <v>120434</v>
      </c>
      <c r="T50" s="53">
        <v>120434</v>
      </c>
      <c r="U50" s="53">
        <v>120434</v>
      </c>
      <c r="V50" s="53">
        <v>120434</v>
      </c>
      <c r="W50" s="53">
        <v>120423</v>
      </c>
      <c r="X50" s="53">
        <v>120423</v>
      </c>
      <c r="Y50" s="53">
        <v>120423</v>
      </c>
    </row>
    <row r="51" spans="1:25" s="11" customFormat="1" x14ac:dyDescent="0.2">
      <c r="A51" s="11">
        <v>45</v>
      </c>
      <c r="D51" s="54"/>
      <c r="E51" s="55"/>
      <c r="F51" s="56"/>
      <c r="G51" s="56"/>
      <c r="H51" s="56"/>
      <c r="I51" s="56"/>
      <c r="J51" s="56"/>
      <c r="K51" s="57"/>
      <c r="L51" s="58"/>
      <c r="M51" s="59"/>
      <c r="N51" s="60"/>
      <c r="O51" s="59"/>
      <c r="P51" s="56"/>
      <c r="Q51" s="59"/>
      <c r="R51" s="59"/>
      <c r="S51" s="59"/>
      <c r="T51" s="59"/>
      <c r="U51" s="59"/>
      <c r="V51" s="59"/>
      <c r="W51" s="59"/>
      <c r="X51" s="59"/>
      <c r="Y51" s="59"/>
    </row>
    <row r="52" spans="1:25" s="11" customFormat="1" x14ac:dyDescent="0.2">
      <c r="A52" s="11">
        <v>46</v>
      </c>
      <c r="B52" s="28" t="s">
        <v>1</v>
      </c>
      <c r="C52" s="34" t="s">
        <v>32</v>
      </c>
      <c r="D52" s="48">
        <v>3575150</v>
      </c>
      <c r="E52" s="49">
        <v>3575180</v>
      </c>
      <c r="F52" s="50">
        <v>3575188</v>
      </c>
      <c r="G52" s="50">
        <v>3575130</v>
      </c>
      <c r="H52" s="50">
        <v>3575162</v>
      </c>
      <c r="I52" s="50">
        <v>3575165</v>
      </c>
      <c r="J52" s="50">
        <v>3575168</v>
      </c>
      <c r="K52" s="50">
        <v>3575174</v>
      </c>
      <c r="L52" s="50">
        <v>3575174</v>
      </c>
      <c r="M52" s="50">
        <v>3575154</v>
      </c>
      <c r="N52" s="50">
        <v>3575140</v>
      </c>
      <c r="O52" s="50">
        <v>3575144</v>
      </c>
      <c r="P52" s="50">
        <v>3575145</v>
      </c>
      <c r="Q52" s="50">
        <v>3575148</v>
      </c>
      <c r="R52" s="50">
        <v>3575141</v>
      </c>
      <c r="S52" s="50">
        <v>3575136</v>
      </c>
      <c r="T52" s="50">
        <v>3575132</v>
      </c>
      <c r="U52" s="50">
        <v>3575134</v>
      </c>
      <c r="V52" s="50">
        <v>3575133</v>
      </c>
      <c r="W52" s="50">
        <v>3574828</v>
      </c>
      <c r="X52" s="50">
        <v>3574830</v>
      </c>
      <c r="Y52" s="50">
        <v>3574822</v>
      </c>
    </row>
    <row r="53" spans="1:25" s="1" customFormat="1" x14ac:dyDescent="0.2">
      <c r="E53" s="34"/>
      <c r="F53" s="22"/>
      <c r="G53" s="22"/>
      <c r="H53" s="22"/>
      <c r="I53" s="22"/>
      <c r="J53" s="23"/>
      <c r="K53" s="23"/>
      <c r="L53" s="23"/>
      <c r="M53" s="23"/>
      <c r="N53" s="23"/>
      <c r="O53" s="23"/>
      <c r="P53" s="23"/>
      <c r="Q53" s="15"/>
      <c r="R53" s="15"/>
    </row>
    <row r="54" spans="1:25" s="2" customFormat="1" x14ac:dyDescent="0.2">
      <c r="B54" s="20" t="s">
        <v>48</v>
      </c>
      <c r="D54" s="32"/>
      <c r="E54" s="32"/>
      <c r="F54" s="29"/>
      <c r="G54" s="29"/>
      <c r="H54" s="29"/>
      <c r="I54" s="29"/>
      <c r="J54" s="5"/>
      <c r="K54" s="5"/>
      <c r="L54" s="5"/>
      <c r="M54" s="5"/>
      <c r="N54" s="5"/>
      <c r="O54" s="24"/>
      <c r="P54" s="5"/>
      <c r="Q54" s="27"/>
      <c r="R54" s="27"/>
    </row>
    <row r="55" spans="1:25" s="2" customFormat="1" x14ac:dyDescent="0.2">
      <c r="B55" s="20"/>
      <c r="D55" s="32"/>
      <c r="E55" s="32"/>
      <c r="F55" s="29"/>
      <c r="G55" s="29"/>
      <c r="H55" s="29"/>
      <c r="I55" s="29"/>
      <c r="J55" s="5"/>
      <c r="K55" s="5"/>
      <c r="L55" s="5"/>
      <c r="M55" s="5"/>
      <c r="N55" s="5"/>
      <c r="O55" s="24"/>
      <c r="P55" s="5"/>
      <c r="Q55" s="27"/>
      <c r="R55" s="27"/>
    </row>
    <row r="56" spans="1:25" s="12" customFormat="1" x14ac:dyDescent="0.2"/>
    <row r="57" spans="1:25" s="62" customFormat="1" x14ac:dyDescent="0.2"/>
    <row r="58" spans="1:25" s="25" customFormat="1" ht="15.75" x14ac:dyDescent="0.2">
      <c r="C58" s="96" t="s">
        <v>54</v>
      </c>
      <c r="D58" s="96"/>
      <c r="E58" s="96"/>
    </row>
    <row r="59" spans="1:25" customForma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25" x14ac:dyDescent="0.2">
      <c r="A60" s="11"/>
      <c r="B60" s="42" t="s">
        <v>52</v>
      </c>
      <c r="C60" s="42" t="s">
        <v>51</v>
      </c>
      <c r="D60" s="64">
        <v>1988</v>
      </c>
      <c r="E60" s="65">
        <v>1992</v>
      </c>
      <c r="F60" s="65">
        <v>1996</v>
      </c>
      <c r="G60" s="65">
        <v>2000</v>
      </c>
      <c r="H60" s="65">
        <v>2001</v>
      </c>
      <c r="I60" s="65">
        <v>2002</v>
      </c>
      <c r="J60" s="65">
        <v>2003</v>
      </c>
      <c r="K60" s="65">
        <v>2004</v>
      </c>
      <c r="L60" s="65">
        <v>2005</v>
      </c>
      <c r="M60" s="65">
        <v>2006</v>
      </c>
      <c r="N60" s="65">
        <v>2007</v>
      </c>
      <c r="O60" s="66">
        <v>2008</v>
      </c>
      <c r="P60" s="66">
        <v>2009</v>
      </c>
      <c r="Q60" s="66">
        <v>2010</v>
      </c>
      <c r="R60" s="66">
        <v>2011</v>
      </c>
      <c r="S60" s="66">
        <v>2012</v>
      </c>
      <c r="T60" s="66">
        <v>2013</v>
      </c>
      <c r="U60" s="66">
        <v>2014</v>
      </c>
      <c r="V60" s="66">
        <v>2015</v>
      </c>
      <c r="W60" s="66">
        <f>W6</f>
        <v>2016</v>
      </c>
      <c r="X60" s="66">
        <f>X6</f>
        <v>2017</v>
      </c>
      <c r="Y60" s="66">
        <f>Y6</f>
        <v>2018</v>
      </c>
    </row>
    <row r="61" spans="1:25" s="11" customFormat="1" x14ac:dyDescent="0.2">
      <c r="A61" s="11">
        <v>1</v>
      </c>
      <c r="B61" s="21">
        <v>111</v>
      </c>
      <c r="C61" s="23" t="s">
        <v>2</v>
      </c>
      <c r="D61" s="48">
        <v>0</v>
      </c>
      <c r="E61" s="49">
        <f>E7-D7</f>
        <v>0</v>
      </c>
      <c r="F61" s="49">
        <f>F7-D7</f>
        <v>3</v>
      </c>
      <c r="G61" s="49">
        <f>G7-D7</f>
        <v>5</v>
      </c>
      <c r="H61" s="49">
        <f>H7-D7</f>
        <v>5</v>
      </c>
      <c r="I61" s="49">
        <f>I7-D7</f>
        <v>5</v>
      </c>
      <c r="J61" s="49">
        <f>J7-D7</f>
        <v>5</v>
      </c>
      <c r="K61" s="49">
        <f>K7-D7</f>
        <v>5</v>
      </c>
      <c r="L61" s="49">
        <f>L7-D7</f>
        <v>5</v>
      </c>
      <c r="M61" s="49">
        <f>M7-D7</f>
        <v>4</v>
      </c>
      <c r="N61" s="49">
        <f>N7-D7</f>
        <v>4</v>
      </c>
      <c r="O61" s="49">
        <f>O7-D7</f>
        <v>4</v>
      </c>
      <c r="P61" s="49">
        <f>P7-D7</f>
        <v>4</v>
      </c>
      <c r="Q61" s="49">
        <f>Q7-D7</f>
        <v>4</v>
      </c>
      <c r="R61" s="49">
        <f>R7-D7</f>
        <v>4</v>
      </c>
      <c r="S61" s="49">
        <f>S7-D7</f>
        <v>4</v>
      </c>
      <c r="T61" s="49">
        <f>T7-D7</f>
        <v>4</v>
      </c>
      <c r="U61" s="49">
        <f>U7-D7</f>
        <v>4</v>
      </c>
      <c r="V61" s="49">
        <f>V7-D7</f>
        <v>4</v>
      </c>
      <c r="W61" s="49">
        <f>W7-D7</f>
        <v>2</v>
      </c>
      <c r="X61" s="92">
        <f>X7-D7</f>
        <v>4</v>
      </c>
      <c r="Y61" s="92">
        <f>Y7-D7</f>
        <v>2</v>
      </c>
    </row>
    <row r="62" spans="1:25" s="11" customFormat="1" x14ac:dyDescent="0.2">
      <c r="A62" s="11">
        <v>2</v>
      </c>
      <c r="B62" s="21">
        <v>115</v>
      </c>
      <c r="C62" s="22" t="s">
        <v>8</v>
      </c>
      <c r="D62" s="48">
        <v>0</v>
      </c>
      <c r="E62" s="49">
        <f t="shared" ref="E62:E106" si="0">E8-D8</f>
        <v>-13</v>
      </c>
      <c r="F62" s="49">
        <f t="shared" ref="F62:F106" si="1">F8-D8</f>
        <v>-14</v>
      </c>
      <c r="G62" s="49">
        <f t="shared" ref="G62:G106" si="2">G8-D8</f>
        <v>-14</v>
      </c>
      <c r="H62" s="49">
        <f t="shared" ref="H62:H106" si="3">H8-D8</f>
        <v>-14</v>
      </c>
      <c r="I62" s="49">
        <f t="shared" ref="I62:I106" si="4">I8-D8</f>
        <v>-14</v>
      </c>
      <c r="J62" s="49">
        <f t="shared" ref="J62:J106" si="5">J8-D8</f>
        <v>-15</v>
      </c>
      <c r="K62" s="49">
        <f t="shared" ref="K62:K106" si="6">K8-D8</f>
        <v>-14</v>
      </c>
      <c r="L62" s="49">
        <f t="shared" ref="L62:L106" si="7">L8-D8</f>
        <v>-14</v>
      </c>
      <c r="M62" s="49">
        <f t="shared" ref="M62:M106" si="8">M8-D8</f>
        <v>-14</v>
      </c>
      <c r="N62" s="49">
        <f t="shared" ref="N62:N106" si="9">N8-D8</f>
        <v>-12</v>
      </c>
      <c r="O62" s="49">
        <f t="shared" ref="O62:O106" si="10">O8-D8</f>
        <v>-13</v>
      </c>
      <c r="P62" s="49">
        <f t="shared" ref="P62:P106" si="11">P8-D8</f>
        <v>-12</v>
      </c>
      <c r="Q62" s="49">
        <f t="shared" ref="Q62:Q106" si="12">Q8-D8</f>
        <v>-12</v>
      </c>
      <c r="R62" s="49">
        <f t="shared" ref="R62:R106" si="13">R8-D8</f>
        <v>-12</v>
      </c>
      <c r="S62" s="49">
        <f t="shared" ref="S62:S106" si="14">S8-D8</f>
        <v>-15</v>
      </c>
      <c r="T62" s="49">
        <f t="shared" ref="T62:T106" si="15">T8-D8</f>
        <v>-15</v>
      </c>
      <c r="U62" s="49">
        <f t="shared" ref="U62:U106" si="16">U8-D8</f>
        <v>-15</v>
      </c>
      <c r="V62" s="49">
        <f t="shared" ref="V62:V106" si="17">V8-D8</f>
        <v>-15</v>
      </c>
      <c r="W62" s="49">
        <f t="shared" ref="W62:W104" si="18">W8-D8</f>
        <v>-20</v>
      </c>
      <c r="X62" s="92">
        <f t="shared" ref="X62:Y104" si="19">X8-D8</f>
        <v>-21</v>
      </c>
      <c r="Y62" s="92">
        <f t="shared" ref="Y62:Y109" si="20">Y8-D8</f>
        <v>-21</v>
      </c>
    </row>
    <row r="63" spans="1:25" s="11" customFormat="1" x14ac:dyDescent="0.2">
      <c r="A63" s="11">
        <v>3</v>
      </c>
      <c r="B63" s="28">
        <v>116</v>
      </c>
      <c r="C63" s="34" t="s">
        <v>28</v>
      </c>
      <c r="D63" s="48">
        <v>0</v>
      </c>
      <c r="E63" s="49">
        <f t="shared" si="0"/>
        <v>-13</v>
      </c>
      <c r="F63" s="49">
        <f t="shared" si="1"/>
        <v>-14</v>
      </c>
      <c r="G63" s="49">
        <f t="shared" si="2"/>
        <v>-16</v>
      </c>
      <c r="H63" s="49">
        <f t="shared" si="3"/>
        <v>-16</v>
      </c>
      <c r="I63" s="49">
        <f t="shared" si="4"/>
        <v>-13</v>
      </c>
      <c r="J63" s="49">
        <f t="shared" si="5"/>
        <v>-12</v>
      </c>
      <c r="K63" s="49">
        <f t="shared" si="6"/>
        <v>-11</v>
      </c>
      <c r="L63" s="49">
        <f t="shared" si="7"/>
        <v>-10</v>
      </c>
      <c r="M63" s="49">
        <f t="shared" si="8"/>
        <v>-12</v>
      </c>
      <c r="N63" s="49">
        <f t="shared" si="9"/>
        <v>-12</v>
      </c>
      <c r="O63" s="49">
        <f t="shared" si="10"/>
        <v>-12</v>
      </c>
      <c r="P63" s="49">
        <f t="shared" si="11"/>
        <v>-12</v>
      </c>
      <c r="Q63" s="49">
        <f t="shared" si="12"/>
        <v>-12</v>
      </c>
      <c r="R63" s="49">
        <f t="shared" si="13"/>
        <v>-12</v>
      </c>
      <c r="S63" s="49">
        <f t="shared" si="14"/>
        <v>-12</v>
      </c>
      <c r="T63" s="49">
        <f t="shared" si="15"/>
        <v>-12</v>
      </c>
      <c r="U63" s="49">
        <f t="shared" si="16"/>
        <v>-12</v>
      </c>
      <c r="V63" s="49">
        <f t="shared" si="17"/>
        <v>-12</v>
      </c>
      <c r="W63" s="49">
        <f t="shared" si="18"/>
        <v>-32</v>
      </c>
      <c r="X63" s="92">
        <f t="shared" si="19"/>
        <v>-32</v>
      </c>
      <c r="Y63" s="92">
        <f t="shared" si="20"/>
        <v>-32</v>
      </c>
    </row>
    <row r="64" spans="1:25" s="11" customFormat="1" x14ac:dyDescent="0.2">
      <c r="A64" s="11">
        <v>4</v>
      </c>
      <c r="B64" s="21">
        <v>117</v>
      </c>
      <c r="C64" s="22" t="s">
        <v>30</v>
      </c>
      <c r="D64" s="48">
        <v>0</v>
      </c>
      <c r="E64" s="49">
        <f t="shared" si="0"/>
        <v>-2</v>
      </c>
      <c r="F64" s="49">
        <f t="shared" si="1"/>
        <v>-4</v>
      </c>
      <c r="G64" s="49">
        <f t="shared" si="2"/>
        <v>-2</v>
      </c>
      <c r="H64" s="49">
        <f t="shared" si="3"/>
        <v>-1</v>
      </c>
      <c r="I64" s="49">
        <f t="shared" si="4"/>
        <v>0</v>
      </c>
      <c r="J64" s="49">
        <f t="shared" si="5"/>
        <v>0</v>
      </c>
      <c r="K64" s="49">
        <f t="shared" si="6"/>
        <v>1</v>
      </c>
      <c r="L64" s="49">
        <f t="shared" si="7"/>
        <v>1</v>
      </c>
      <c r="M64" s="49">
        <f t="shared" si="8"/>
        <v>1</v>
      </c>
      <c r="N64" s="49">
        <f t="shared" si="9"/>
        <v>1</v>
      </c>
      <c r="O64" s="49">
        <f t="shared" si="10"/>
        <v>1</v>
      </c>
      <c r="P64" s="49">
        <f t="shared" si="11"/>
        <v>1</v>
      </c>
      <c r="Q64" s="49">
        <f t="shared" si="12"/>
        <v>2</v>
      </c>
      <c r="R64" s="49">
        <f t="shared" si="13"/>
        <v>2</v>
      </c>
      <c r="S64" s="49">
        <f t="shared" si="14"/>
        <v>1</v>
      </c>
      <c r="T64" s="49">
        <f t="shared" si="15"/>
        <v>1</v>
      </c>
      <c r="U64" s="49">
        <f t="shared" si="16"/>
        <v>1</v>
      </c>
      <c r="V64" s="49">
        <f t="shared" si="17"/>
        <v>1</v>
      </c>
      <c r="W64" s="49">
        <f t="shared" si="18"/>
        <v>-1</v>
      </c>
      <c r="X64" s="92">
        <f t="shared" si="19"/>
        <v>-1</v>
      </c>
      <c r="Y64" s="92">
        <f t="shared" si="20"/>
        <v>-1</v>
      </c>
    </row>
    <row r="65" spans="1:25" s="11" customFormat="1" x14ac:dyDescent="0.2">
      <c r="A65" s="11">
        <v>5</v>
      </c>
      <c r="B65" s="21">
        <v>118</v>
      </c>
      <c r="C65" s="22" t="s">
        <v>49</v>
      </c>
      <c r="D65" s="48">
        <v>0</v>
      </c>
      <c r="E65" s="49">
        <f t="shared" si="0"/>
        <v>2</v>
      </c>
      <c r="F65" s="49">
        <f t="shared" si="1"/>
        <v>18</v>
      </c>
      <c r="G65" s="49">
        <f t="shared" si="2"/>
        <v>-36</v>
      </c>
      <c r="H65" s="49">
        <f t="shared" si="3"/>
        <v>-36</v>
      </c>
      <c r="I65" s="49">
        <f t="shared" si="4"/>
        <v>-35</v>
      </c>
      <c r="J65" s="49">
        <f t="shared" si="5"/>
        <v>-34</v>
      </c>
      <c r="K65" s="49">
        <f t="shared" si="6"/>
        <v>-35</v>
      </c>
      <c r="L65" s="49">
        <f t="shared" si="7"/>
        <v>-35</v>
      </c>
      <c r="M65" s="49">
        <f t="shared" si="8"/>
        <v>-36</v>
      </c>
      <c r="N65" s="49">
        <f t="shared" si="9"/>
        <v>-35</v>
      </c>
      <c r="O65" s="49">
        <f t="shared" si="10"/>
        <v>-35</v>
      </c>
      <c r="P65" s="49">
        <f t="shared" si="11"/>
        <v>-35</v>
      </c>
      <c r="Q65" s="49">
        <f t="shared" si="12"/>
        <v>-35</v>
      </c>
      <c r="R65" s="49">
        <f t="shared" si="13"/>
        <v>-35</v>
      </c>
      <c r="S65" s="49">
        <f t="shared" si="14"/>
        <v>-35</v>
      </c>
      <c r="T65" s="49">
        <f t="shared" si="15"/>
        <v>-35</v>
      </c>
      <c r="U65" s="49">
        <f t="shared" si="16"/>
        <v>-34</v>
      </c>
      <c r="V65" s="49">
        <f t="shared" si="17"/>
        <v>-34</v>
      </c>
      <c r="W65" s="49">
        <f t="shared" si="18"/>
        <v>-40</v>
      </c>
      <c r="X65" s="92">
        <f t="shared" si="19"/>
        <v>-40</v>
      </c>
      <c r="Y65" s="92">
        <f t="shared" si="20"/>
        <v>-40</v>
      </c>
    </row>
    <row r="66" spans="1:25" s="11" customFormat="1" x14ac:dyDescent="0.2">
      <c r="A66" s="11">
        <v>6</v>
      </c>
      <c r="B66" s="21">
        <v>119</v>
      </c>
      <c r="C66" s="22" t="s">
        <v>10</v>
      </c>
      <c r="D66" s="48">
        <v>0</v>
      </c>
      <c r="E66" s="49">
        <f t="shared" si="0"/>
        <v>10</v>
      </c>
      <c r="F66" s="49">
        <f t="shared" si="1"/>
        <v>13</v>
      </c>
      <c r="G66" s="49">
        <f t="shared" si="2"/>
        <v>9</v>
      </c>
      <c r="H66" s="49">
        <f t="shared" si="3"/>
        <v>9</v>
      </c>
      <c r="I66" s="49">
        <f t="shared" si="4"/>
        <v>9</v>
      </c>
      <c r="J66" s="49">
        <f t="shared" si="5"/>
        <v>10</v>
      </c>
      <c r="K66" s="49">
        <f t="shared" si="6"/>
        <v>9</v>
      </c>
      <c r="L66" s="49">
        <f t="shared" si="7"/>
        <v>9</v>
      </c>
      <c r="M66" s="49">
        <f t="shared" si="8"/>
        <v>9</v>
      </c>
      <c r="N66" s="49">
        <f t="shared" si="9"/>
        <v>9</v>
      </c>
      <c r="O66" s="49">
        <f t="shared" si="10"/>
        <v>9</v>
      </c>
      <c r="P66" s="49">
        <f t="shared" si="11"/>
        <v>9</v>
      </c>
      <c r="Q66" s="49">
        <f t="shared" si="12"/>
        <v>9</v>
      </c>
      <c r="R66" s="49">
        <f t="shared" si="13"/>
        <v>9</v>
      </c>
      <c r="S66" s="49">
        <f t="shared" si="14"/>
        <v>9</v>
      </c>
      <c r="T66" s="49">
        <f t="shared" si="15"/>
        <v>9</v>
      </c>
      <c r="U66" s="49">
        <f t="shared" si="16"/>
        <v>9</v>
      </c>
      <c r="V66" s="49">
        <f t="shared" si="17"/>
        <v>9</v>
      </c>
      <c r="W66" s="49">
        <f t="shared" si="18"/>
        <v>3</v>
      </c>
      <c r="X66" s="92">
        <f t="shared" si="19"/>
        <v>3</v>
      </c>
      <c r="Y66" s="92">
        <f t="shared" si="20"/>
        <v>3</v>
      </c>
    </row>
    <row r="67" spans="1:25" s="1" customFormat="1" x14ac:dyDescent="0.2">
      <c r="A67" s="11">
        <v>7</v>
      </c>
      <c r="B67" s="21">
        <v>121</v>
      </c>
      <c r="C67" s="22" t="s">
        <v>33</v>
      </c>
      <c r="D67" s="48">
        <v>0</v>
      </c>
      <c r="E67" s="49">
        <f t="shared" si="0"/>
        <v>0</v>
      </c>
      <c r="F67" s="49">
        <f t="shared" si="1"/>
        <v>1</v>
      </c>
      <c r="G67" s="49">
        <f t="shared" si="2"/>
        <v>2</v>
      </c>
      <c r="H67" s="49">
        <f t="shared" si="3"/>
        <v>2</v>
      </c>
      <c r="I67" s="49">
        <f t="shared" si="4"/>
        <v>2</v>
      </c>
      <c r="J67" s="49">
        <f t="shared" si="5"/>
        <v>2</v>
      </c>
      <c r="K67" s="49">
        <f t="shared" si="6"/>
        <v>2</v>
      </c>
      <c r="L67" s="49">
        <f t="shared" si="7"/>
        <v>2</v>
      </c>
      <c r="M67" s="49">
        <f t="shared" si="8"/>
        <v>2</v>
      </c>
      <c r="N67" s="49">
        <f t="shared" si="9"/>
        <v>2</v>
      </c>
      <c r="O67" s="49">
        <f t="shared" si="10"/>
        <v>2</v>
      </c>
      <c r="P67" s="49">
        <f t="shared" si="11"/>
        <v>2</v>
      </c>
      <c r="Q67" s="49">
        <f t="shared" si="12"/>
        <v>2</v>
      </c>
      <c r="R67" s="49">
        <f t="shared" si="13"/>
        <v>2</v>
      </c>
      <c r="S67" s="49">
        <f t="shared" si="14"/>
        <v>2</v>
      </c>
      <c r="T67" s="49">
        <f t="shared" si="15"/>
        <v>2</v>
      </c>
      <c r="U67" s="49">
        <f t="shared" si="16"/>
        <v>2</v>
      </c>
      <c r="V67" s="49">
        <f t="shared" si="17"/>
        <v>2</v>
      </c>
      <c r="W67" s="49">
        <f t="shared" si="18"/>
        <v>3</v>
      </c>
      <c r="X67" s="92">
        <f t="shared" si="19"/>
        <v>3</v>
      </c>
      <c r="Y67" s="92">
        <f t="shared" si="20"/>
        <v>3</v>
      </c>
    </row>
    <row r="68" spans="1:25" s="2" customFormat="1" x14ac:dyDescent="0.2">
      <c r="A68" s="11">
        <v>8</v>
      </c>
      <c r="B68" s="21">
        <v>125</v>
      </c>
      <c r="C68" s="22" t="s">
        <v>42</v>
      </c>
      <c r="D68" s="48">
        <v>0</v>
      </c>
      <c r="E68" s="49">
        <f t="shared" si="0"/>
        <v>6</v>
      </c>
      <c r="F68" s="49">
        <f t="shared" si="1"/>
        <v>-5</v>
      </c>
      <c r="G68" s="49">
        <f t="shared" si="2"/>
        <v>30</v>
      </c>
      <c r="H68" s="49">
        <f t="shared" si="3"/>
        <v>31</v>
      </c>
      <c r="I68" s="49">
        <f t="shared" si="4"/>
        <v>32</v>
      </c>
      <c r="J68" s="49">
        <f t="shared" si="5"/>
        <v>32</v>
      </c>
      <c r="K68" s="49">
        <f t="shared" si="6"/>
        <v>34</v>
      </c>
      <c r="L68" s="49">
        <f t="shared" si="7"/>
        <v>34</v>
      </c>
      <c r="M68" s="49">
        <f t="shared" si="8"/>
        <v>34</v>
      </c>
      <c r="N68" s="49">
        <f t="shared" si="9"/>
        <v>33</v>
      </c>
      <c r="O68" s="49">
        <f t="shared" si="10"/>
        <v>33</v>
      </c>
      <c r="P68" s="49">
        <f t="shared" si="11"/>
        <v>32</v>
      </c>
      <c r="Q68" s="49">
        <f t="shared" si="12"/>
        <v>32</v>
      </c>
      <c r="R68" s="49">
        <f t="shared" si="13"/>
        <v>32</v>
      </c>
      <c r="S68" s="49">
        <f t="shared" si="14"/>
        <v>32</v>
      </c>
      <c r="T68" s="49">
        <f t="shared" si="15"/>
        <v>32</v>
      </c>
      <c r="U68" s="49">
        <f t="shared" si="16"/>
        <v>32</v>
      </c>
      <c r="V68" s="49">
        <f t="shared" si="17"/>
        <v>32</v>
      </c>
      <c r="W68" s="49">
        <f t="shared" si="18"/>
        <v>30</v>
      </c>
      <c r="X68" s="92">
        <f t="shared" si="19"/>
        <v>30</v>
      </c>
      <c r="Y68" s="92">
        <f t="shared" si="20"/>
        <v>30</v>
      </c>
    </row>
    <row r="69" spans="1:25" s="12" customFormat="1" x14ac:dyDescent="0.2">
      <c r="A69" s="11">
        <v>9</v>
      </c>
      <c r="B69" s="21">
        <v>126</v>
      </c>
      <c r="C69" s="22" t="s">
        <v>11</v>
      </c>
      <c r="D69" s="48">
        <v>0</v>
      </c>
      <c r="E69" s="49">
        <f t="shared" si="0"/>
        <v>0</v>
      </c>
      <c r="F69" s="49">
        <f t="shared" si="1"/>
        <v>1</v>
      </c>
      <c r="G69" s="49">
        <f t="shared" si="2"/>
        <v>6</v>
      </c>
      <c r="H69" s="49">
        <f t="shared" si="3"/>
        <v>4</v>
      </c>
      <c r="I69" s="49">
        <f t="shared" si="4"/>
        <v>4</v>
      </c>
      <c r="J69" s="49">
        <f t="shared" si="5"/>
        <v>5</v>
      </c>
      <c r="K69" s="49">
        <f t="shared" si="6"/>
        <v>5</v>
      </c>
      <c r="L69" s="49">
        <f t="shared" si="7"/>
        <v>5</v>
      </c>
      <c r="M69" s="49">
        <f t="shared" si="8"/>
        <v>5</v>
      </c>
      <c r="N69" s="49">
        <f t="shared" si="9"/>
        <v>5</v>
      </c>
      <c r="O69" s="49">
        <f t="shared" si="10"/>
        <v>5</v>
      </c>
      <c r="P69" s="49">
        <f t="shared" si="11"/>
        <v>5</v>
      </c>
      <c r="Q69" s="49">
        <f t="shared" si="12"/>
        <v>6</v>
      </c>
      <c r="R69" s="49">
        <f t="shared" si="13"/>
        <v>5</v>
      </c>
      <c r="S69" s="49">
        <f t="shared" si="14"/>
        <v>6</v>
      </c>
      <c r="T69" s="49">
        <f t="shared" si="15"/>
        <v>6</v>
      </c>
      <c r="U69" s="49">
        <f t="shared" si="16"/>
        <v>6</v>
      </c>
      <c r="V69" s="49">
        <f t="shared" si="17"/>
        <v>6</v>
      </c>
      <c r="W69" s="49">
        <f t="shared" si="18"/>
        <v>6</v>
      </c>
      <c r="X69" s="92">
        <f t="shared" si="19"/>
        <v>6</v>
      </c>
      <c r="Y69" s="92">
        <f t="shared" si="20"/>
        <v>6</v>
      </c>
    </row>
    <row r="70" spans="1:25" x14ac:dyDescent="0.2">
      <c r="A70" s="11">
        <v>10</v>
      </c>
      <c r="B70" s="21">
        <v>127</v>
      </c>
      <c r="C70" s="22" t="s">
        <v>12</v>
      </c>
      <c r="D70" s="48">
        <v>0</v>
      </c>
      <c r="E70" s="49">
        <f t="shared" si="0"/>
        <v>-6</v>
      </c>
      <c r="F70" s="49">
        <f t="shared" si="1"/>
        <v>7</v>
      </c>
      <c r="G70" s="49">
        <f t="shared" si="2"/>
        <v>-2</v>
      </c>
      <c r="H70" s="49">
        <f t="shared" si="3"/>
        <v>-2</v>
      </c>
      <c r="I70" s="49">
        <f t="shared" si="4"/>
        <v>-1</v>
      </c>
      <c r="J70" s="49">
        <f t="shared" si="5"/>
        <v>0</v>
      </c>
      <c r="K70" s="49">
        <f t="shared" si="6"/>
        <v>1</v>
      </c>
      <c r="L70" s="49">
        <f t="shared" si="7"/>
        <v>-1</v>
      </c>
      <c r="M70" s="49">
        <f t="shared" si="8"/>
        <v>-4</v>
      </c>
      <c r="N70" s="49">
        <f t="shared" si="9"/>
        <v>-5</v>
      </c>
      <c r="O70" s="49">
        <f t="shared" si="10"/>
        <v>-5</v>
      </c>
      <c r="P70" s="49">
        <f t="shared" si="11"/>
        <v>-4</v>
      </c>
      <c r="Q70" s="49">
        <f t="shared" si="12"/>
        <v>-4</v>
      </c>
      <c r="R70" s="49">
        <f t="shared" si="13"/>
        <v>-4</v>
      </c>
      <c r="S70" s="49">
        <f t="shared" si="14"/>
        <v>-5</v>
      </c>
      <c r="T70" s="49">
        <f t="shared" si="15"/>
        <v>-5</v>
      </c>
      <c r="U70" s="49">
        <f t="shared" si="16"/>
        <v>-5</v>
      </c>
      <c r="V70" s="49">
        <f t="shared" si="17"/>
        <v>-5</v>
      </c>
      <c r="W70" s="49">
        <f t="shared" si="18"/>
        <v>2</v>
      </c>
      <c r="X70" s="92">
        <f t="shared" si="19"/>
        <v>2</v>
      </c>
      <c r="Y70" s="92">
        <f t="shared" si="20"/>
        <v>2</v>
      </c>
    </row>
    <row r="71" spans="1:25" customFormat="1" x14ac:dyDescent="0.2">
      <c r="A71" s="11">
        <v>11</v>
      </c>
      <c r="B71" s="21">
        <v>128</v>
      </c>
      <c r="C71" s="22" t="s">
        <v>13</v>
      </c>
      <c r="D71" s="48">
        <v>0</v>
      </c>
      <c r="E71" s="49">
        <f t="shared" si="0"/>
        <v>12</v>
      </c>
      <c r="F71" s="49">
        <f t="shared" si="1"/>
        <v>12</v>
      </c>
      <c r="G71" s="49">
        <f t="shared" si="2"/>
        <v>-2</v>
      </c>
      <c r="H71" s="49">
        <f t="shared" si="3"/>
        <v>-2</v>
      </c>
      <c r="I71" s="49">
        <f t="shared" si="4"/>
        <v>-1</v>
      </c>
      <c r="J71" s="49">
        <f t="shared" si="5"/>
        <v>-2</v>
      </c>
      <c r="K71" s="49">
        <f t="shared" si="6"/>
        <v>-3</v>
      </c>
      <c r="L71" s="49">
        <f t="shared" si="7"/>
        <v>-3</v>
      </c>
      <c r="M71" s="49">
        <f t="shared" si="8"/>
        <v>-4</v>
      </c>
      <c r="N71" s="49">
        <f t="shared" si="9"/>
        <v>-4</v>
      </c>
      <c r="O71" s="49">
        <f t="shared" si="10"/>
        <v>-4</v>
      </c>
      <c r="P71" s="49">
        <f t="shared" si="11"/>
        <v>-4</v>
      </c>
      <c r="Q71" s="49">
        <f t="shared" si="12"/>
        <v>-4</v>
      </c>
      <c r="R71" s="49">
        <f t="shared" si="13"/>
        <v>-4</v>
      </c>
      <c r="S71" s="49">
        <f t="shared" si="14"/>
        <v>-4</v>
      </c>
      <c r="T71" s="49">
        <f t="shared" si="15"/>
        <v>-4</v>
      </c>
      <c r="U71" s="49">
        <f t="shared" si="16"/>
        <v>-4</v>
      </c>
      <c r="V71" s="49">
        <f t="shared" si="17"/>
        <v>-4</v>
      </c>
      <c r="W71" s="49">
        <f t="shared" si="18"/>
        <v>-32</v>
      </c>
      <c r="X71" s="92">
        <f t="shared" si="19"/>
        <v>-32</v>
      </c>
      <c r="Y71" s="92">
        <f t="shared" si="20"/>
        <v>-33</v>
      </c>
    </row>
    <row r="72" spans="1:25" s="25" customFormat="1" x14ac:dyDescent="0.2">
      <c r="A72" s="11">
        <v>12</v>
      </c>
      <c r="B72" s="21">
        <v>135</v>
      </c>
      <c r="C72" s="22" t="s">
        <v>14</v>
      </c>
      <c r="D72" s="48">
        <v>0</v>
      </c>
      <c r="E72" s="49">
        <f t="shared" si="0"/>
        <v>-1</v>
      </c>
      <c r="F72" s="49">
        <f t="shared" si="1"/>
        <v>3</v>
      </c>
      <c r="G72" s="49">
        <f t="shared" si="2"/>
        <v>-7</v>
      </c>
      <c r="H72" s="49">
        <f t="shared" si="3"/>
        <v>-7</v>
      </c>
      <c r="I72" s="49">
        <f t="shared" si="4"/>
        <v>-8</v>
      </c>
      <c r="J72" s="49">
        <f t="shared" si="5"/>
        <v>-8</v>
      </c>
      <c r="K72" s="49">
        <f t="shared" si="6"/>
        <v>-8</v>
      </c>
      <c r="L72" s="49">
        <f t="shared" si="7"/>
        <v>-8</v>
      </c>
      <c r="M72" s="49">
        <f t="shared" si="8"/>
        <v>-8</v>
      </c>
      <c r="N72" s="49">
        <f t="shared" si="9"/>
        <v>-8</v>
      </c>
      <c r="O72" s="49">
        <f t="shared" si="10"/>
        <v>-8</v>
      </c>
      <c r="P72" s="49">
        <f t="shared" si="11"/>
        <v>-8</v>
      </c>
      <c r="Q72" s="49">
        <f t="shared" si="12"/>
        <v>-8</v>
      </c>
      <c r="R72" s="49">
        <f t="shared" si="13"/>
        <v>-8</v>
      </c>
      <c r="S72" s="49">
        <f t="shared" si="14"/>
        <v>-8</v>
      </c>
      <c r="T72" s="49">
        <f t="shared" si="15"/>
        <v>-8</v>
      </c>
      <c r="U72" s="49">
        <f t="shared" si="16"/>
        <v>-8</v>
      </c>
      <c r="V72" s="49">
        <f t="shared" si="17"/>
        <v>-7</v>
      </c>
      <c r="W72" s="49">
        <f t="shared" si="18"/>
        <v>-6</v>
      </c>
      <c r="X72" s="92">
        <f t="shared" si="19"/>
        <v>-6</v>
      </c>
      <c r="Y72" s="92">
        <f t="shared" si="20"/>
        <v>-7</v>
      </c>
    </row>
    <row r="73" spans="1:25" customFormat="1" x14ac:dyDescent="0.2">
      <c r="A73" s="11">
        <v>13</v>
      </c>
      <c r="B73" s="37">
        <v>136</v>
      </c>
      <c r="C73" s="38" t="s">
        <v>15</v>
      </c>
      <c r="D73" s="51">
        <v>0</v>
      </c>
      <c r="E73" s="52">
        <f t="shared" si="0"/>
        <v>6</v>
      </c>
      <c r="F73" s="52">
        <f t="shared" si="1"/>
        <v>8</v>
      </c>
      <c r="G73" s="52">
        <f t="shared" si="2"/>
        <v>15</v>
      </c>
      <c r="H73" s="52">
        <f t="shared" si="3"/>
        <v>15</v>
      </c>
      <c r="I73" s="52">
        <f t="shared" si="4"/>
        <v>14</v>
      </c>
      <c r="J73" s="52">
        <f t="shared" si="5"/>
        <v>15</v>
      </c>
      <c r="K73" s="52">
        <f t="shared" si="6"/>
        <v>15</v>
      </c>
      <c r="L73" s="52">
        <f t="shared" si="7"/>
        <v>15</v>
      </c>
      <c r="M73" s="52">
        <f t="shared" si="8"/>
        <v>15</v>
      </c>
      <c r="N73" s="52">
        <f t="shared" si="9"/>
        <v>16</v>
      </c>
      <c r="O73" s="52">
        <f t="shared" si="10"/>
        <v>16</v>
      </c>
      <c r="P73" s="52">
        <f t="shared" si="11"/>
        <v>15</v>
      </c>
      <c r="Q73" s="52">
        <f t="shared" si="12"/>
        <v>16</v>
      </c>
      <c r="R73" s="52">
        <f t="shared" si="13"/>
        <v>15</v>
      </c>
      <c r="S73" s="52">
        <f t="shared" si="14"/>
        <v>15</v>
      </c>
      <c r="T73" s="52">
        <f t="shared" si="15"/>
        <v>15</v>
      </c>
      <c r="U73" s="52">
        <f t="shared" si="16"/>
        <v>15</v>
      </c>
      <c r="V73" s="52">
        <f t="shared" si="17"/>
        <v>15</v>
      </c>
      <c r="W73" s="52">
        <f t="shared" si="18"/>
        <v>-5</v>
      </c>
      <c r="X73" s="93">
        <f t="shared" si="19"/>
        <v>-3</v>
      </c>
      <c r="Y73" s="93">
        <f t="shared" si="20"/>
        <v>-3</v>
      </c>
    </row>
    <row r="74" spans="1:25" x14ac:dyDescent="0.2">
      <c r="A74" s="11">
        <v>14</v>
      </c>
      <c r="B74" s="21">
        <v>211</v>
      </c>
      <c r="C74" s="22" t="s">
        <v>34</v>
      </c>
      <c r="D74" s="48">
        <v>0</v>
      </c>
      <c r="E74" s="49">
        <f t="shared" si="0"/>
        <v>-2</v>
      </c>
      <c r="F74" s="49">
        <f t="shared" si="1"/>
        <v>-3</v>
      </c>
      <c r="G74" s="49">
        <f t="shared" si="2"/>
        <v>-3</v>
      </c>
      <c r="H74" s="49">
        <f t="shared" si="3"/>
        <v>-3</v>
      </c>
      <c r="I74" s="49">
        <f t="shared" si="4"/>
        <v>-3</v>
      </c>
      <c r="J74" s="49">
        <f t="shared" si="5"/>
        <v>-3</v>
      </c>
      <c r="K74" s="49">
        <f t="shared" si="6"/>
        <v>-3</v>
      </c>
      <c r="L74" s="49">
        <f t="shared" si="7"/>
        <v>-3</v>
      </c>
      <c r="M74" s="49">
        <f t="shared" si="8"/>
        <v>-3</v>
      </c>
      <c r="N74" s="49">
        <f t="shared" si="9"/>
        <v>-3</v>
      </c>
      <c r="O74" s="49">
        <f t="shared" si="10"/>
        <v>-3</v>
      </c>
      <c r="P74" s="49">
        <f t="shared" si="11"/>
        <v>0</v>
      </c>
      <c r="Q74" s="49">
        <f t="shared" si="12"/>
        <v>0</v>
      </c>
      <c r="R74" s="49">
        <f t="shared" si="13"/>
        <v>0</v>
      </c>
      <c r="S74" s="49">
        <f t="shared" si="14"/>
        <v>0</v>
      </c>
      <c r="T74" s="49">
        <f t="shared" si="15"/>
        <v>0</v>
      </c>
      <c r="U74" s="49">
        <f t="shared" si="16"/>
        <v>0</v>
      </c>
      <c r="V74" s="49">
        <f t="shared" si="17"/>
        <v>0</v>
      </c>
      <c r="W74" s="49">
        <f t="shared" si="18"/>
        <v>-2</v>
      </c>
      <c r="X74" s="92">
        <f t="shared" si="19"/>
        <v>-2</v>
      </c>
      <c r="Y74" s="92">
        <f t="shared" si="20"/>
        <v>-2</v>
      </c>
    </row>
    <row r="75" spans="1:25" s="11" customFormat="1" x14ac:dyDescent="0.2">
      <c r="A75" s="11">
        <v>15</v>
      </c>
      <c r="B75" s="21">
        <v>212</v>
      </c>
      <c r="C75" s="22" t="s">
        <v>35</v>
      </c>
      <c r="D75" s="48">
        <v>0</v>
      </c>
      <c r="E75" s="49">
        <f t="shared" si="0"/>
        <v>-1</v>
      </c>
      <c r="F75" s="49">
        <f t="shared" si="1"/>
        <v>2</v>
      </c>
      <c r="G75" s="49">
        <f t="shared" si="2"/>
        <v>1</v>
      </c>
      <c r="H75" s="49">
        <f t="shared" si="3"/>
        <v>1</v>
      </c>
      <c r="I75" s="49">
        <f t="shared" si="4"/>
        <v>1</v>
      </c>
      <c r="J75" s="49">
        <f t="shared" si="5"/>
        <v>1</v>
      </c>
      <c r="K75" s="49">
        <f t="shared" si="6"/>
        <v>1</v>
      </c>
      <c r="L75" s="49">
        <f t="shared" si="7"/>
        <v>1</v>
      </c>
      <c r="M75" s="49">
        <f t="shared" si="8"/>
        <v>1</v>
      </c>
      <c r="N75" s="49">
        <f t="shared" si="9"/>
        <v>1</v>
      </c>
      <c r="O75" s="49">
        <f t="shared" si="10"/>
        <v>1</v>
      </c>
      <c r="P75" s="49">
        <f t="shared" si="11"/>
        <v>1</v>
      </c>
      <c r="Q75" s="49">
        <f t="shared" si="12"/>
        <v>1</v>
      </c>
      <c r="R75" s="49">
        <f t="shared" si="13"/>
        <v>1</v>
      </c>
      <c r="S75" s="49">
        <f t="shared" si="14"/>
        <v>1</v>
      </c>
      <c r="T75" s="49">
        <f t="shared" si="15"/>
        <v>1</v>
      </c>
      <c r="U75" s="49">
        <f t="shared" si="16"/>
        <v>1</v>
      </c>
      <c r="V75" s="49">
        <f t="shared" si="17"/>
        <v>1</v>
      </c>
      <c r="W75" s="49">
        <f t="shared" si="18"/>
        <v>-3</v>
      </c>
      <c r="X75" s="92">
        <f t="shared" si="19"/>
        <v>-3</v>
      </c>
      <c r="Y75" s="92">
        <f t="shared" si="20"/>
        <v>-3</v>
      </c>
    </row>
    <row r="76" spans="1:25" s="11" customFormat="1" x14ac:dyDescent="0.2">
      <c r="A76" s="11">
        <v>16</v>
      </c>
      <c r="B76" s="21">
        <v>215</v>
      </c>
      <c r="C76" s="22" t="s">
        <v>31</v>
      </c>
      <c r="D76" s="48">
        <v>0</v>
      </c>
      <c r="E76" s="49">
        <f t="shared" si="0"/>
        <v>36</v>
      </c>
      <c r="F76" s="49">
        <f t="shared" si="1"/>
        <v>-6</v>
      </c>
      <c r="G76" s="49">
        <f t="shared" si="2"/>
        <v>0</v>
      </c>
      <c r="H76" s="49">
        <f t="shared" si="3"/>
        <v>0</v>
      </c>
      <c r="I76" s="49">
        <f t="shared" si="4"/>
        <v>1</v>
      </c>
      <c r="J76" s="49">
        <f t="shared" si="5"/>
        <v>1</v>
      </c>
      <c r="K76" s="49">
        <f t="shared" si="6"/>
        <v>2</v>
      </c>
      <c r="L76" s="49">
        <f t="shared" si="7"/>
        <v>0</v>
      </c>
      <c r="M76" s="49">
        <f t="shared" si="8"/>
        <v>1</v>
      </c>
      <c r="N76" s="49">
        <f t="shared" si="9"/>
        <v>4</v>
      </c>
      <c r="O76" s="49">
        <f t="shared" si="10"/>
        <v>4</v>
      </c>
      <c r="P76" s="49">
        <f t="shared" si="11"/>
        <v>4</v>
      </c>
      <c r="Q76" s="49">
        <f t="shared" si="12"/>
        <v>4</v>
      </c>
      <c r="R76" s="49">
        <f t="shared" si="13"/>
        <v>-1</v>
      </c>
      <c r="S76" s="49">
        <f t="shared" si="14"/>
        <v>-2</v>
      </c>
      <c r="T76" s="49">
        <f t="shared" si="15"/>
        <v>-2</v>
      </c>
      <c r="U76" s="49">
        <f t="shared" si="16"/>
        <v>-1</v>
      </c>
      <c r="V76" s="49">
        <f t="shared" si="17"/>
        <v>-1</v>
      </c>
      <c r="W76" s="49">
        <f t="shared" si="18"/>
        <v>32</v>
      </c>
      <c r="X76" s="92">
        <f t="shared" si="19"/>
        <v>32</v>
      </c>
      <c r="Y76" s="92">
        <f t="shared" si="20"/>
        <v>33</v>
      </c>
    </row>
    <row r="77" spans="1:25" s="11" customFormat="1" x14ac:dyDescent="0.2">
      <c r="A77" s="11">
        <v>17</v>
      </c>
      <c r="B77" s="21">
        <v>216</v>
      </c>
      <c r="C77" s="22" t="s">
        <v>44</v>
      </c>
      <c r="D77" s="48">
        <v>0</v>
      </c>
      <c r="E77" s="49">
        <f t="shared" si="0"/>
        <v>-1</v>
      </c>
      <c r="F77" s="49">
        <f t="shared" si="1"/>
        <v>-2</v>
      </c>
      <c r="G77" s="49">
        <f t="shared" si="2"/>
        <v>1</v>
      </c>
      <c r="H77" s="49">
        <f t="shared" si="3"/>
        <v>1</v>
      </c>
      <c r="I77" s="49">
        <f t="shared" si="4"/>
        <v>1</v>
      </c>
      <c r="J77" s="49">
        <f t="shared" si="5"/>
        <v>1</v>
      </c>
      <c r="K77" s="49">
        <f t="shared" si="6"/>
        <v>1</v>
      </c>
      <c r="L77" s="49">
        <f t="shared" si="7"/>
        <v>0</v>
      </c>
      <c r="M77" s="49">
        <f t="shared" si="8"/>
        <v>-6</v>
      </c>
      <c r="N77" s="49">
        <f t="shared" si="9"/>
        <v>-7</v>
      </c>
      <c r="O77" s="49">
        <f t="shared" si="10"/>
        <v>-7</v>
      </c>
      <c r="P77" s="49">
        <f t="shared" si="11"/>
        <v>-7</v>
      </c>
      <c r="Q77" s="49">
        <f t="shared" si="12"/>
        <v>-7</v>
      </c>
      <c r="R77" s="49">
        <f t="shared" si="13"/>
        <v>-7</v>
      </c>
      <c r="S77" s="49">
        <f t="shared" si="14"/>
        <v>-7</v>
      </c>
      <c r="T77" s="49">
        <f t="shared" si="15"/>
        <v>-7</v>
      </c>
      <c r="U77" s="49">
        <f t="shared" si="16"/>
        <v>-7</v>
      </c>
      <c r="V77" s="49">
        <f t="shared" si="17"/>
        <v>-7</v>
      </c>
      <c r="W77" s="49">
        <f t="shared" si="18"/>
        <v>-39</v>
      </c>
      <c r="X77" s="92">
        <f t="shared" si="19"/>
        <v>-39</v>
      </c>
      <c r="Y77" s="92">
        <f t="shared" si="20"/>
        <v>-39</v>
      </c>
    </row>
    <row r="78" spans="1:25" s="11" customFormat="1" x14ac:dyDescent="0.2">
      <c r="A78" s="11">
        <v>18</v>
      </c>
      <c r="B78" s="21">
        <v>221</v>
      </c>
      <c r="C78" s="22" t="s">
        <v>36</v>
      </c>
      <c r="D78" s="48">
        <v>0</v>
      </c>
      <c r="E78" s="49">
        <f t="shared" si="0"/>
        <v>0</v>
      </c>
      <c r="F78" s="49">
        <f t="shared" si="1"/>
        <v>0</v>
      </c>
      <c r="G78" s="49">
        <f t="shared" si="2"/>
        <v>0</v>
      </c>
      <c r="H78" s="49">
        <f t="shared" si="3"/>
        <v>0</v>
      </c>
      <c r="I78" s="49">
        <f t="shared" si="4"/>
        <v>1</v>
      </c>
      <c r="J78" s="49">
        <f t="shared" si="5"/>
        <v>0</v>
      </c>
      <c r="K78" s="49">
        <f t="shared" si="6"/>
        <v>0</v>
      </c>
      <c r="L78" s="49">
        <f t="shared" si="7"/>
        <v>0</v>
      </c>
      <c r="M78" s="49">
        <f t="shared" si="8"/>
        <v>0</v>
      </c>
      <c r="N78" s="49">
        <f t="shared" si="9"/>
        <v>0</v>
      </c>
      <c r="O78" s="49">
        <f t="shared" si="10"/>
        <v>0</v>
      </c>
      <c r="P78" s="49">
        <f t="shared" si="11"/>
        <v>0</v>
      </c>
      <c r="Q78" s="49">
        <f t="shared" si="12"/>
        <v>0</v>
      </c>
      <c r="R78" s="49">
        <f t="shared" si="13"/>
        <v>0</v>
      </c>
      <c r="S78" s="49">
        <f t="shared" si="14"/>
        <v>0</v>
      </c>
      <c r="T78" s="49">
        <f t="shared" si="15"/>
        <v>0</v>
      </c>
      <c r="U78" s="49">
        <f t="shared" si="16"/>
        <v>0</v>
      </c>
      <c r="V78" s="49">
        <f t="shared" si="17"/>
        <v>1</v>
      </c>
      <c r="W78" s="49">
        <f t="shared" si="18"/>
        <v>6</v>
      </c>
      <c r="X78" s="92">
        <f t="shared" si="19"/>
        <v>6</v>
      </c>
      <c r="Y78" s="92">
        <f t="shared" si="20"/>
        <v>0</v>
      </c>
    </row>
    <row r="79" spans="1:25" s="11" customFormat="1" x14ac:dyDescent="0.2">
      <c r="A79" s="11">
        <v>19</v>
      </c>
      <c r="B79" s="28">
        <v>222</v>
      </c>
      <c r="C79" s="34" t="s">
        <v>37</v>
      </c>
      <c r="D79" s="48">
        <v>0</v>
      </c>
      <c r="E79" s="49">
        <f t="shared" si="0"/>
        <v>0</v>
      </c>
      <c r="F79" s="49">
        <f t="shared" si="1"/>
        <v>2</v>
      </c>
      <c r="G79" s="49">
        <f t="shared" si="2"/>
        <v>1</v>
      </c>
      <c r="H79" s="49">
        <f t="shared" si="3"/>
        <v>1</v>
      </c>
      <c r="I79" s="49">
        <f t="shared" si="4"/>
        <v>1</v>
      </c>
      <c r="J79" s="49">
        <f t="shared" si="5"/>
        <v>1</v>
      </c>
      <c r="K79" s="49">
        <f t="shared" si="6"/>
        <v>1</v>
      </c>
      <c r="L79" s="49">
        <f t="shared" si="7"/>
        <v>1</v>
      </c>
      <c r="M79" s="49">
        <f t="shared" si="8"/>
        <v>1</v>
      </c>
      <c r="N79" s="49">
        <f t="shared" si="9"/>
        <v>1</v>
      </c>
      <c r="O79" s="49">
        <f t="shared" si="10"/>
        <v>1</v>
      </c>
      <c r="P79" s="49">
        <f t="shared" si="11"/>
        <v>1</v>
      </c>
      <c r="Q79" s="49">
        <f t="shared" si="12"/>
        <v>1</v>
      </c>
      <c r="R79" s="49">
        <f t="shared" si="13"/>
        <v>1</v>
      </c>
      <c r="S79" s="49">
        <f t="shared" si="14"/>
        <v>1</v>
      </c>
      <c r="T79" s="49">
        <f t="shared" si="15"/>
        <v>1</v>
      </c>
      <c r="U79" s="49">
        <f t="shared" si="16"/>
        <v>1</v>
      </c>
      <c r="V79" s="49">
        <f t="shared" si="17"/>
        <v>1</v>
      </c>
      <c r="W79" s="49">
        <f t="shared" si="18"/>
        <v>2</v>
      </c>
      <c r="X79" s="92">
        <f t="shared" si="19"/>
        <v>2</v>
      </c>
      <c r="Y79" s="92">
        <f t="shared" si="20"/>
        <v>2</v>
      </c>
    </row>
    <row r="80" spans="1:25" s="11" customFormat="1" x14ac:dyDescent="0.2">
      <c r="A80" s="11">
        <v>20</v>
      </c>
      <c r="B80" s="28">
        <v>225</v>
      </c>
      <c r="C80" s="34" t="s">
        <v>16</v>
      </c>
      <c r="D80" s="48">
        <v>0</v>
      </c>
      <c r="E80" s="49">
        <f t="shared" si="0"/>
        <v>0</v>
      </c>
      <c r="F80" s="49">
        <f t="shared" si="1"/>
        <v>-2</v>
      </c>
      <c r="G80" s="49">
        <f t="shared" si="2"/>
        <v>0</v>
      </c>
      <c r="H80" s="49">
        <f t="shared" si="3"/>
        <v>-1</v>
      </c>
      <c r="I80" s="49">
        <f t="shared" si="4"/>
        <v>-1</v>
      </c>
      <c r="J80" s="49">
        <f t="shared" si="5"/>
        <v>-1</v>
      </c>
      <c r="K80" s="49">
        <f t="shared" si="6"/>
        <v>-1</v>
      </c>
      <c r="L80" s="49">
        <f t="shared" si="7"/>
        <v>-2</v>
      </c>
      <c r="M80" s="49">
        <f t="shared" si="8"/>
        <v>-3</v>
      </c>
      <c r="N80" s="49">
        <f t="shared" si="9"/>
        <v>-5</v>
      </c>
      <c r="O80" s="49">
        <f t="shared" si="10"/>
        <v>-6</v>
      </c>
      <c r="P80" s="49">
        <f t="shared" si="11"/>
        <v>-6</v>
      </c>
      <c r="Q80" s="49">
        <f t="shared" si="12"/>
        <v>-4</v>
      </c>
      <c r="R80" s="49">
        <f t="shared" si="13"/>
        <v>-4</v>
      </c>
      <c r="S80" s="49">
        <f t="shared" si="14"/>
        <v>-7</v>
      </c>
      <c r="T80" s="49">
        <f t="shared" si="15"/>
        <v>-7</v>
      </c>
      <c r="U80" s="49">
        <f t="shared" si="16"/>
        <v>-7</v>
      </c>
      <c r="V80" s="49">
        <f t="shared" si="17"/>
        <v>-7</v>
      </c>
      <c r="W80" s="49">
        <f t="shared" si="18"/>
        <v>-38</v>
      </c>
      <c r="X80" s="92">
        <f t="shared" si="19"/>
        <v>-38</v>
      </c>
      <c r="Y80" s="92">
        <f t="shared" si="20"/>
        <v>-37</v>
      </c>
    </row>
    <row r="81" spans="1:25" s="1" customFormat="1" x14ac:dyDescent="0.2">
      <c r="A81" s="11">
        <v>21</v>
      </c>
      <c r="B81" s="28">
        <v>226</v>
      </c>
      <c r="C81" s="34" t="s">
        <v>17</v>
      </c>
      <c r="D81" s="48">
        <v>0</v>
      </c>
      <c r="E81" s="49">
        <f t="shared" si="0"/>
        <v>24</v>
      </c>
      <c r="F81" s="49">
        <f t="shared" si="1"/>
        <v>22</v>
      </c>
      <c r="G81" s="49">
        <f t="shared" si="2"/>
        <v>13</v>
      </c>
      <c r="H81" s="49">
        <f t="shared" si="3"/>
        <v>13</v>
      </c>
      <c r="I81" s="49">
        <f t="shared" si="4"/>
        <v>13</v>
      </c>
      <c r="J81" s="49">
        <f t="shared" si="5"/>
        <v>14</v>
      </c>
      <c r="K81" s="49">
        <f t="shared" si="6"/>
        <v>14</v>
      </c>
      <c r="L81" s="49">
        <f t="shared" si="7"/>
        <v>14</v>
      </c>
      <c r="M81" s="49">
        <f t="shared" si="8"/>
        <v>13</v>
      </c>
      <c r="N81" s="49">
        <f t="shared" si="9"/>
        <v>14</v>
      </c>
      <c r="O81" s="49">
        <f t="shared" si="10"/>
        <v>14</v>
      </c>
      <c r="P81" s="49">
        <f t="shared" si="11"/>
        <v>14</v>
      </c>
      <c r="Q81" s="49">
        <f t="shared" si="12"/>
        <v>13</v>
      </c>
      <c r="R81" s="49">
        <f t="shared" si="13"/>
        <v>13</v>
      </c>
      <c r="S81" s="49">
        <f t="shared" si="14"/>
        <v>13</v>
      </c>
      <c r="T81" s="49">
        <f t="shared" si="15"/>
        <v>13</v>
      </c>
      <c r="U81" s="49">
        <f t="shared" si="16"/>
        <v>13</v>
      </c>
      <c r="V81" s="49">
        <f t="shared" si="17"/>
        <v>13</v>
      </c>
      <c r="W81" s="49">
        <f t="shared" si="18"/>
        <v>-3</v>
      </c>
      <c r="X81" s="92">
        <f t="shared" si="19"/>
        <v>-3</v>
      </c>
      <c r="Y81" s="92">
        <f t="shared" si="20"/>
        <v>-3</v>
      </c>
    </row>
    <row r="82" spans="1:25" s="2" customFormat="1" x14ac:dyDescent="0.2">
      <c r="A82" s="11">
        <v>22</v>
      </c>
      <c r="B82" s="28">
        <v>231</v>
      </c>
      <c r="C82" s="34" t="s">
        <v>38</v>
      </c>
      <c r="D82" s="48">
        <v>0</v>
      </c>
      <c r="E82" s="49">
        <f t="shared" si="0"/>
        <v>3</v>
      </c>
      <c r="F82" s="49">
        <f t="shared" si="1"/>
        <v>3</v>
      </c>
      <c r="G82" s="49">
        <f t="shared" si="2"/>
        <v>3</v>
      </c>
      <c r="H82" s="49">
        <f t="shared" si="3"/>
        <v>3</v>
      </c>
      <c r="I82" s="49">
        <f t="shared" si="4"/>
        <v>21</v>
      </c>
      <c r="J82" s="49">
        <f t="shared" si="5"/>
        <v>22</v>
      </c>
      <c r="K82" s="49">
        <f t="shared" si="6"/>
        <v>22</v>
      </c>
      <c r="L82" s="49">
        <f t="shared" si="7"/>
        <v>22</v>
      </c>
      <c r="M82" s="49">
        <f t="shared" si="8"/>
        <v>21</v>
      </c>
      <c r="N82" s="49">
        <f t="shared" si="9"/>
        <v>21</v>
      </c>
      <c r="O82" s="49">
        <f t="shared" si="10"/>
        <v>22</v>
      </c>
      <c r="P82" s="49">
        <f t="shared" si="11"/>
        <v>20</v>
      </c>
      <c r="Q82" s="49">
        <f t="shared" si="12"/>
        <v>19</v>
      </c>
      <c r="R82" s="49">
        <f t="shared" si="13"/>
        <v>19</v>
      </c>
      <c r="S82" s="49">
        <f t="shared" si="14"/>
        <v>19</v>
      </c>
      <c r="T82" s="49">
        <f t="shared" si="15"/>
        <v>19</v>
      </c>
      <c r="U82" s="49">
        <f t="shared" si="16"/>
        <v>19</v>
      </c>
      <c r="V82" s="49">
        <f t="shared" si="17"/>
        <v>19</v>
      </c>
      <c r="W82" s="49">
        <f t="shared" si="18"/>
        <v>26</v>
      </c>
      <c r="X82" s="92">
        <f t="shared" si="19"/>
        <v>26</v>
      </c>
      <c r="Y82" s="92">
        <f t="shared" si="20"/>
        <v>18</v>
      </c>
    </row>
    <row r="83" spans="1:25" s="12" customFormat="1" x14ac:dyDescent="0.2">
      <c r="A83" s="11">
        <v>23</v>
      </c>
      <c r="B83" s="28">
        <v>235</v>
      </c>
      <c r="C83" s="34" t="s">
        <v>7</v>
      </c>
      <c r="D83" s="48">
        <v>0</v>
      </c>
      <c r="E83" s="49">
        <f t="shared" si="0"/>
        <v>-1</v>
      </c>
      <c r="F83" s="49">
        <f t="shared" si="1"/>
        <v>-1</v>
      </c>
      <c r="G83" s="49">
        <f t="shared" si="2"/>
        <v>-1</v>
      </c>
      <c r="H83" s="49">
        <f t="shared" si="3"/>
        <v>-2</v>
      </c>
      <c r="I83" s="49">
        <f t="shared" si="4"/>
        <v>-2</v>
      </c>
      <c r="J83" s="49">
        <f t="shared" si="5"/>
        <v>-2</v>
      </c>
      <c r="K83" s="49">
        <f t="shared" si="6"/>
        <v>-2</v>
      </c>
      <c r="L83" s="49">
        <f t="shared" si="7"/>
        <v>-2</v>
      </c>
      <c r="M83" s="49">
        <f t="shared" si="8"/>
        <v>-2</v>
      </c>
      <c r="N83" s="49">
        <f t="shared" si="9"/>
        <v>-3</v>
      </c>
      <c r="O83" s="49">
        <f t="shared" si="10"/>
        <v>-3</v>
      </c>
      <c r="P83" s="49">
        <f t="shared" si="11"/>
        <v>-3</v>
      </c>
      <c r="Q83" s="49">
        <f t="shared" si="12"/>
        <v>-3</v>
      </c>
      <c r="R83" s="49">
        <f t="shared" si="13"/>
        <v>-3</v>
      </c>
      <c r="S83" s="49">
        <f t="shared" si="14"/>
        <v>-3</v>
      </c>
      <c r="T83" s="49">
        <f t="shared" si="15"/>
        <v>-3</v>
      </c>
      <c r="U83" s="49">
        <f t="shared" si="16"/>
        <v>-3</v>
      </c>
      <c r="V83" s="49">
        <f t="shared" si="17"/>
        <v>-3</v>
      </c>
      <c r="W83" s="49">
        <f t="shared" si="18"/>
        <v>-25</v>
      </c>
      <c r="X83" s="92">
        <f t="shared" si="19"/>
        <v>-25</v>
      </c>
      <c r="Y83" s="92">
        <f t="shared" si="20"/>
        <v>-25</v>
      </c>
    </row>
    <row r="84" spans="1:25" x14ac:dyDescent="0.2">
      <c r="A84" s="11">
        <v>24</v>
      </c>
      <c r="B84" s="28">
        <v>236</v>
      </c>
      <c r="C84" s="34" t="s">
        <v>18</v>
      </c>
      <c r="D84" s="48">
        <v>0</v>
      </c>
      <c r="E84" s="49">
        <f t="shared" si="0"/>
        <v>-1</v>
      </c>
      <c r="F84" s="49">
        <f t="shared" si="1"/>
        <v>-2</v>
      </c>
      <c r="G84" s="49">
        <f t="shared" si="2"/>
        <v>-2</v>
      </c>
      <c r="H84" s="49">
        <f t="shared" si="3"/>
        <v>-2</v>
      </c>
      <c r="I84" s="49">
        <f t="shared" si="4"/>
        <v>-20</v>
      </c>
      <c r="J84" s="49">
        <f t="shared" si="5"/>
        <v>-21</v>
      </c>
      <c r="K84" s="49">
        <f t="shared" si="6"/>
        <v>-21</v>
      </c>
      <c r="L84" s="49">
        <f t="shared" si="7"/>
        <v>-21</v>
      </c>
      <c r="M84" s="49">
        <f t="shared" si="8"/>
        <v>-20</v>
      </c>
      <c r="N84" s="49">
        <f t="shared" si="9"/>
        <v>-22</v>
      </c>
      <c r="O84" s="49">
        <f t="shared" si="10"/>
        <v>-22</v>
      </c>
      <c r="P84" s="49">
        <f t="shared" si="11"/>
        <v>-22</v>
      </c>
      <c r="Q84" s="49">
        <f t="shared" si="12"/>
        <v>-22</v>
      </c>
      <c r="R84" s="49">
        <f t="shared" si="13"/>
        <v>-22</v>
      </c>
      <c r="S84" s="49">
        <f t="shared" si="14"/>
        <v>-22</v>
      </c>
      <c r="T84" s="49">
        <f t="shared" si="15"/>
        <v>-21</v>
      </c>
      <c r="U84" s="49">
        <f t="shared" si="16"/>
        <v>-21</v>
      </c>
      <c r="V84" s="49">
        <f t="shared" si="17"/>
        <v>-21</v>
      </c>
      <c r="W84" s="49">
        <f t="shared" si="18"/>
        <v>-30</v>
      </c>
      <c r="X84" s="92">
        <f t="shared" si="19"/>
        <v>-30</v>
      </c>
      <c r="Y84" s="92">
        <f t="shared" si="20"/>
        <v>-30</v>
      </c>
    </row>
    <row r="85" spans="1:25" customFormat="1" x14ac:dyDescent="0.2">
      <c r="A85" s="11">
        <v>25</v>
      </c>
      <c r="B85" s="41">
        <v>237</v>
      </c>
      <c r="C85" s="42" t="s">
        <v>40</v>
      </c>
      <c r="D85" s="51">
        <v>0</v>
      </c>
      <c r="E85" s="52">
        <f t="shared" si="0"/>
        <v>-19</v>
      </c>
      <c r="F85" s="52">
        <f t="shared" si="1"/>
        <v>10</v>
      </c>
      <c r="G85" s="52">
        <f t="shared" si="2"/>
        <v>0</v>
      </c>
      <c r="H85" s="52">
        <f t="shared" si="3"/>
        <v>3</v>
      </c>
      <c r="I85" s="52">
        <f t="shared" si="4"/>
        <v>3</v>
      </c>
      <c r="J85" s="52">
        <f t="shared" si="5"/>
        <v>3</v>
      </c>
      <c r="K85" s="52">
        <f t="shared" si="6"/>
        <v>3</v>
      </c>
      <c r="L85" s="52">
        <f t="shared" si="7"/>
        <v>3</v>
      </c>
      <c r="M85" s="52">
        <f t="shared" si="8"/>
        <v>3</v>
      </c>
      <c r="N85" s="52">
        <f t="shared" si="9"/>
        <v>3</v>
      </c>
      <c r="O85" s="52">
        <f t="shared" si="10"/>
        <v>3</v>
      </c>
      <c r="P85" s="52">
        <f t="shared" si="11"/>
        <v>3</v>
      </c>
      <c r="Q85" s="52">
        <f t="shared" si="12"/>
        <v>3</v>
      </c>
      <c r="R85" s="52">
        <f t="shared" si="13"/>
        <v>2</v>
      </c>
      <c r="S85" s="52">
        <f t="shared" si="14"/>
        <v>2</v>
      </c>
      <c r="T85" s="52">
        <f t="shared" si="15"/>
        <v>2</v>
      </c>
      <c r="U85" s="52">
        <f t="shared" si="16"/>
        <v>2</v>
      </c>
      <c r="V85" s="52">
        <f t="shared" si="17"/>
        <v>2</v>
      </c>
      <c r="W85" s="52">
        <f t="shared" si="18"/>
        <v>-26</v>
      </c>
      <c r="X85" s="93">
        <f t="shared" si="19"/>
        <v>-26</v>
      </c>
      <c r="Y85" s="93">
        <f t="shared" si="20"/>
        <v>-25</v>
      </c>
    </row>
    <row r="86" spans="1:25" s="25" customFormat="1" x14ac:dyDescent="0.2">
      <c r="A86" s="11">
        <v>26</v>
      </c>
      <c r="B86" s="28">
        <v>311</v>
      </c>
      <c r="C86" s="34" t="s">
        <v>6</v>
      </c>
      <c r="D86" s="48">
        <v>0</v>
      </c>
      <c r="E86" s="49">
        <f t="shared" si="0"/>
        <v>1</v>
      </c>
      <c r="F86" s="49">
        <f t="shared" si="1"/>
        <v>1</v>
      </c>
      <c r="G86" s="49">
        <f t="shared" si="2"/>
        <v>1</v>
      </c>
      <c r="H86" s="49">
        <f t="shared" si="3"/>
        <v>1</v>
      </c>
      <c r="I86" s="49">
        <f t="shared" si="4"/>
        <v>1</v>
      </c>
      <c r="J86" s="49">
        <f t="shared" si="5"/>
        <v>1</v>
      </c>
      <c r="K86" s="49">
        <f t="shared" si="6"/>
        <v>1</v>
      </c>
      <c r="L86" s="49">
        <f t="shared" si="7"/>
        <v>1</v>
      </c>
      <c r="M86" s="49">
        <f t="shared" si="8"/>
        <v>1</v>
      </c>
      <c r="N86" s="49">
        <f t="shared" si="9"/>
        <v>1</v>
      </c>
      <c r="O86" s="49">
        <f t="shared" si="10"/>
        <v>1</v>
      </c>
      <c r="P86" s="49">
        <f t="shared" si="11"/>
        <v>1</v>
      </c>
      <c r="Q86" s="49">
        <f t="shared" si="12"/>
        <v>1</v>
      </c>
      <c r="R86" s="49">
        <f t="shared" si="13"/>
        <v>1</v>
      </c>
      <c r="S86" s="49">
        <f t="shared" si="14"/>
        <v>1</v>
      </c>
      <c r="T86" s="49">
        <f t="shared" si="15"/>
        <v>1</v>
      </c>
      <c r="U86" s="49">
        <f t="shared" si="16"/>
        <v>1</v>
      </c>
      <c r="V86" s="49">
        <f t="shared" si="17"/>
        <v>1</v>
      </c>
      <c r="W86" s="49">
        <f t="shared" si="18"/>
        <v>-1</v>
      </c>
      <c r="X86" s="92">
        <f t="shared" si="19"/>
        <v>-1</v>
      </c>
      <c r="Y86" s="92">
        <f t="shared" si="20"/>
        <v>-1</v>
      </c>
    </row>
    <row r="87" spans="1:25" customFormat="1" x14ac:dyDescent="0.2">
      <c r="A87" s="11">
        <v>27</v>
      </c>
      <c r="B87" s="28">
        <v>315</v>
      </c>
      <c r="C87" s="34" t="s">
        <v>19</v>
      </c>
      <c r="D87" s="48">
        <v>0</v>
      </c>
      <c r="E87" s="49">
        <f t="shared" si="0"/>
        <v>-2</v>
      </c>
      <c r="F87" s="49">
        <f t="shared" si="1"/>
        <v>-1</v>
      </c>
      <c r="G87" s="49">
        <f t="shared" si="2"/>
        <v>0</v>
      </c>
      <c r="H87" s="49">
        <f t="shared" si="3"/>
        <v>-1</v>
      </c>
      <c r="I87" s="49">
        <f t="shared" si="4"/>
        <v>-1</v>
      </c>
      <c r="J87" s="49">
        <f t="shared" si="5"/>
        <v>-1</v>
      </c>
      <c r="K87" s="49">
        <f t="shared" si="6"/>
        <v>-1</v>
      </c>
      <c r="L87" s="49">
        <f t="shared" si="7"/>
        <v>-2</v>
      </c>
      <c r="M87" s="49">
        <f t="shared" si="8"/>
        <v>-1</v>
      </c>
      <c r="N87" s="49">
        <f t="shared" si="9"/>
        <v>-2</v>
      </c>
      <c r="O87" s="49">
        <f t="shared" si="10"/>
        <v>-1</v>
      </c>
      <c r="P87" s="49">
        <f t="shared" si="11"/>
        <v>-1</v>
      </c>
      <c r="Q87" s="49">
        <f t="shared" si="12"/>
        <v>-1</v>
      </c>
      <c r="R87" s="49">
        <f t="shared" si="13"/>
        <v>-1</v>
      </c>
      <c r="S87" s="49">
        <f t="shared" si="14"/>
        <v>-1</v>
      </c>
      <c r="T87" s="49">
        <f t="shared" si="15"/>
        <v>0</v>
      </c>
      <c r="U87" s="49">
        <f t="shared" si="16"/>
        <v>-1</v>
      </c>
      <c r="V87" s="49">
        <f t="shared" si="17"/>
        <v>-1</v>
      </c>
      <c r="W87" s="49">
        <f t="shared" si="18"/>
        <v>-3</v>
      </c>
      <c r="X87" s="92">
        <f t="shared" si="19"/>
        <v>-3</v>
      </c>
      <c r="Y87" s="92">
        <f t="shared" si="20"/>
        <v>-2</v>
      </c>
    </row>
    <row r="88" spans="1:25" x14ac:dyDescent="0.2">
      <c r="A88" s="11">
        <v>28</v>
      </c>
      <c r="B88" s="28">
        <v>316</v>
      </c>
      <c r="C88" s="34" t="s">
        <v>45</v>
      </c>
      <c r="D88" s="48">
        <v>0</v>
      </c>
      <c r="E88" s="49">
        <f t="shared" si="0"/>
        <v>4</v>
      </c>
      <c r="F88" s="49">
        <f t="shared" si="1"/>
        <v>4</v>
      </c>
      <c r="G88" s="49">
        <f t="shared" si="2"/>
        <v>2</v>
      </c>
      <c r="H88" s="49">
        <f t="shared" si="3"/>
        <v>2</v>
      </c>
      <c r="I88" s="49">
        <f t="shared" si="4"/>
        <v>2</v>
      </c>
      <c r="J88" s="49">
        <f t="shared" si="5"/>
        <v>2</v>
      </c>
      <c r="K88" s="49">
        <f t="shared" si="6"/>
        <v>2</v>
      </c>
      <c r="L88" s="49">
        <f t="shared" si="7"/>
        <v>0</v>
      </c>
      <c r="M88" s="49">
        <f t="shared" si="8"/>
        <v>0</v>
      </c>
      <c r="N88" s="49">
        <f t="shared" si="9"/>
        <v>0</v>
      </c>
      <c r="O88" s="49">
        <f t="shared" si="10"/>
        <v>0</v>
      </c>
      <c r="P88" s="49">
        <f t="shared" si="11"/>
        <v>0</v>
      </c>
      <c r="Q88" s="49">
        <f t="shared" si="12"/>
        <v>0</v>
      </c>
      <c r="R88" s="49">
        <f t="shared" si="13"/>
        <v>0</v>
      </c>
      <c r="S88" s="49">
        <f t="shared" si="14"/>
        <v>0</v>
      </c>
      <c r="T88" s="49">
        <f t="shared" si="15"/>
        <v>0</v>
      </c>
      <c r="U88" s="49">
        <f t="shared" si="16"/>
        <v>0</v>
      </c>
      <c r="V88" s="49">
        <f t="shared" si="17"/>
        <v>0</v>
      </c>
      <c r="W88" s="49">
        <f t="shared" si="18"/>
        <v>-9</v>
      </c>
      <c r="X88" s="92">
        <f t="shared" si="19"/>
        <v>-9</v>
      </c>
      <c r="Y88" s="92">
        <f t="shared" si="20"/>
        <v>-8</v>
      </c>
    </row>
    <row r="89" spans="1:25" s="11" customFormat="1" x14ac:dyDescent="0.2">
      <c r="A89" s="11">
        <v>29</v>
      </c>
      <c r="B89" s="28">
        <v>317</v>
      </c>
      <c r="C89" s="34" t="s">
        <v>20</v>
      </c>
      <c r="D89" s="48">
        <v>0</v>
      </c>
      <c r="E89" s="49">
        <f t="shared" si="0"/>
        <v>13</v>
      </c>
      <c r="F89" s="49">
        <f t="shared" si="1"/>
        <v>11</v>
      </c>
      <c r="G89" s="49">
        <f t="shared" si="2"/>
        <v>10</v>
      </c>
      <c r="H89" s="49">
        <f t="shared" si="3"/>
        <v>11</v>
      </c>
      <c r="I89" s="49">
        <f t="shared" si="4"/>
        <v>10</v>
      </c>
      <c r="J89" s="49">
        <f t="shared" si="5"/>
        <v>11</v>
      </c>
      <c r="K89" s="49">
        <f t="shared" si="6"/>
        <v>10</v>
      </c>
      <c r="L89" s="49">
        <f t="shared" si="7"/>
        <v>19</v>
      </c>
      <c r="M89" s="49">
        <f t="shared" si="8"/>
        <v>18</v>
      </c>
      <c r="N89" s="49">
        <f t="shared" si="9"/>
        <v>19</v>
      </c>
      <c r="O89" s="49">
        <f t="shared" si="10"/>
        <v>18</v>
      </c>
      <c r="P89" s="49">
        <f t="shared" si="11"/>
        <v>19</v>
      </c>
      <c r="Q89" s="49">
        <f t="shared" si="12"/>
        <v>18</v>
      </c>
      <c r="R89" s="49">
        <f t="shared" si="13"/>
        <v>18</v>
      </c>
      <c r="S89" s="49">
        <f t="shared" si="14"/>
        <v>18</v>
      </c>
      <c r="T89" s="49">
        <f t="shared" si="15"/>
        <v>17</v>
      </c>
      <c r="U89" s="49">
        <f t="shared" si="16"/>
        <v>18</v>
      </c>
      <c r="V89" s="49">
        <f t="shared" si="17"/>
        <v>18</v>
      </c>
      <c r="W89" s="49">
        <f t="shared" si="18"/>
        <v>-33</v>
      </c>
      <c r="X89" s="92">
        <f t="shared" si="19"/>
        <v>-33</v>
      </c>
      <c r="Y89" s="92">
        <f t="shared" si="20"/>
        <v>-32</v>
      </c>
    </row>
    <row r="90" spans="1:25" s="11" customFormat="1" x14ac:dyDescent="0.2">
      <c r="A90" s="11">
        <v>30</v>
      </c>
      <c r="B90" s="28">
        <v>325</v>
      </c>
      <c r="C90" s="34" t="s">
        <v>5</v>
      </c>
      <c r="D90" s="48">
        <v>0</v>
      </c>
      <c r="E90" s="49">
        <f t="shared" si="0"/>
        <v>-2</v>
      </c>
      <c r="F90" s="49">
        <f t="shared" si="1"/>
        <v>-2</v>
      </c>
      <c r="G90" s="49">
        <f t="shared" si="2"/>
        <v>-2</v>
      </c>
      <c r="H90" s="49">
        <f t="shared" si="3"/>
        <v>-1</v>
      </c>
      <c r="I90" s="49">
        <f t="shared" si="4"/>
        <v>-2</v>
      </c>
      <c r="J90" s="49">
        <f t="shared" si="5"/>
        <v>-3</v>
      </c>
      <c r="K90" s="49">
        <f t="shared" si="6"/>
        <v>-3</v>
      </c>
      <c r="L90" s="49">
        <f t="shared" si="7"/>
        <v>-2</v>
      </c>
      <c r="M90" s="49">
        <f t="shared" si="8"/>
        <v>-2</v>
      </c>
      <c r="N90" s="49">
        <f t="shared" si="9"/>
        <v>-2</v>
      </c>
      <c r="O90" s="49">
        <f t="shared" si="10"/>
        <v>-2</v>
      </c>
      <c r="P90" s="49">
        <f t="shared" si="11"/>
        <v>-2</v>
      </c>
      <c r="Q90" s="49">
        <f t="shared" si="12"/>
        <v>-2</v>
      </c>
      <c r="R90" s="49">
        <f t="shared" si="13"/>
        <v>-2</v>
      </c>
      <c r="S90" s="49">
        <f t="shared" si="14"/>
        <v>-2</v>
      </c>
      <c r="T90" s="49">
        <f t="shared" si="15"/>
        <v>-2</v>
      </c>
      <c r="U90" s="49">
        <f t="shared" si="16"/>
        <v>-2</v>
      </c>
      <c r="V90" s="49">
        <f t="shared" si="17"/>
        <v>-2</v>
      </c>
      <c r="W90" s="49">
        <f t="shared" si="18"/>
        <v>-3</v>
      </c>
      <c r="X90" s="92">
        <f t="shared" si="19"/>
        <v>-3</v>
      </c>
      <c r="Y90" s="92">
        <f t="shared" si="20"/>
        <v>-3</v>
      </c>
    </row>
    <row r="91" spans="1:25" s="11" customFormat="1" x14ac:dyDescent="0.2">
      <c r="A91" s="11">
        <v>31</v>
      </c>
      <c r="B91" s="28">
        <v>326</v>
      </c>
      <c r="C91" s="34" t="s">
        <v>21</v>
      </c>
      <c r="D91" s="48">
        <v>0</v>
      </c>
      <c r="E91" s="49">
        <f t="shared" si="0"/>
        <v>-16</v>
      </c>
      <c r="F91" s="49">
        <f t="shared" si="1"/>
        <v>-28</v>
      </c>
      <c r="G91" s="49">
        <f t="shared" si="2"/>
        <v>-18</v>
      </c>
      <c r="H91" s="49">
        <f t="shared" si="3"/>
        <v>-19</v>
      </c>
      <c r="I91" s="49">
        <f t="shared" si="4"/>
        <v>-19</v>
      </c>
      <c r="J91" s="49">
        <f t="shared" si="5"/>
        <v>-18</v>
      </c>
      <c r="K91" s="49">
        <f t="shared" si="6"/>
        <v>-18</v>
      </c>
      <c r="L91" s="49">
        <f t="shared" si="7"/>
        <v>-18</v>
      </c>
      <c r="M91" s="49">
        <f t="shared" si="8"/>
        <v>-18</v>
      </c>
      <c r="N91" s="49">
        <f t="shared" si="9"/>
        <v>-18</v>
      </c>
      <c r="O91" s="49">
        <f t="shared" si="10"/>
        <v>-18</v>
      </c>
      <c r="P91" s="49">
        <f t="shared" si="11"/>
        <v>-17</v>
      </c>
      <c r="Q91" s="49">
        <f t="shared" si="12"/>
        <v>-15</v>
      </c>
      <c r="R91" s="49">
        <f t="shared" si="13"/>
        <v>-16</v>
      </c>
      <c r="S91" s="49">
        <f t="shared" si="14"/>
        <v>-16</v>
      </c>
      <c r="T91" s="49">
        <f t="shared" si="15"/>
        <v>-16</v>
      </c>
      <c r="U91" s="49">
        <f t="shared" si="16"/>
        <v>-16</v>
      </c>
      <c r="V91" s="49">
        <f t="shared" si="17"/>
        <v>-16</v>
      </c>
      <c r="W91" s="49">
        <f t="shared" si="18"/>
        <v>-9</v>
      </c>
      <c r="X91" s="92">
        <f t="shared" si="19"/>
        <v>-9</v>
      </c>
      <c r="Y91" s="92">
        <f t="shared" si="20"/>
        <v>-8</v>
      </c>
    </row>
    <row r="92" spans="1:25" s="11" customFormat="1" x14ac:dyDescent="0.2">
      <c r="A92" s="11">
        <v>32</v>
      </c>
      <c r="B92" s="28">
        <v>327</v>
      </c>
      <c r="C92" s="34" t="s">
        <v>25</v>
      </c>
      <c r="D92" s="48">
        <v>0</v>
      </c>
      <c r="E92" s="49">
        <f t="shared" si="0"/>
        <v>-8</v>
      </c>
      <c r="F92" s="49">
        <f t="shared" si="1"/>
        <v>-8</v>
      </c>
      <c r="G92" s="49">
        <f t="shared" si="2"/>
        <v>-8</v>
      </c>
      <c r="H92" s="49">
        <f t="shared" si="3"/>
        <v>-8</v>
      </c>
      <c r="I92" s="49">
        <f t="shared" si="4"/>
        <v>-8</v>
      </c>
      <c r="J92" s="49">
        <f t="shared" si="5"/>
        <v>-8</v>
      </c>
      <c r="K92" s="49">
        <f t="shared" si="6"/>
        <v>-8</v>
      </c>
      <c r="L92" s="49">
        <f t="shared" si="7"/>
        <v>-8</v>
      </c>
      <c r="M92" s="49">
        <f t="shared" si="8"/>
        <v>-7</v>
      </c>
      <c r="N92" s="49">
        <f t="shared" si="9"/>
        <v>-7</v>
      </c>
      <c r="O92" s="49">
        <f t="shared" si="10"/>
        <v>-7</v>
      </c>
      <c r="P92" s="49">
        <f t="shared" si="11"/>
        <v>-8</v>
      </c>
      <c r="Q92" s="49">
        <f t="shared" si="12"/>
        <v>-8</v>
      </c>
      <c r="R92" s="49">
        <f t="shared" si="13"/>
        <v>-8</v>
      </c>
      <c r="S92" s="49">
        <f t="shared" si="14"/>
        <v>-8</v>
      </c>
      <c r="T92" s="49">
        <f t="shared" si="15"/>
        <v>-8</v>
      </c>
      <c r="U92" s="49">
        <f t="shared" si="16"/>
        <v>-8</v>
      </c>
      <c r="V92" s="49">
        <f t="shared" si="17"/>
        <v>-8</v>
      </c>
      <c r="W92" s="49">
        <f t="shared" si="18"/>
        <v>-5</v>
      </c>
      <c r="X92" s="92">
        <f t="shared" si="19"/>
        <v>-5</v>
      </c>
      <c r="Y92" s="92">
        <f t="shared" si="20"/>
        <v>-5</v>
      </c>
    </row>
    <row r="93" spans="1:25" s="11" customFormat="1" x14ac:dyDescent="0.2">
      <c r="A93" s="11">
        <v>33</v>
      </c>
      <c r="B93" s="28">
        <v>335</v>
      </c>
      <c r="C93" s="34" t="s">
        <v>3</v>
      </c>
      <c r="D93" s="48">
        <v>0</v>
      </c>
      <c r="E93" s="49">
        <f t="shared" si="0"/>
        <v>-1</v>
      </c>
      <c r="F93" s="49">
        <f t="shared" si="1"/>
        <v>2</v>
      </c>
      <c r="G93" s="49">
        <f t="shared" si="2"/>
        <v>-21</v>
      </c>
      <c r="H93" s="49">
        <f t="shared" si="3"/>
        <v>4</v>
      </c>
      <c r="I93" s="49">
        <f t="shared" si="4"/>
        <v>1</v>
      </c>
      <c r="J93" s="49">
        <f t="shared" si="5"/>
        <v>1</v>
      </c>
      <c r="K93" s="49">
        <f t="shared" si="6"/>
        <v>0</v>
      </c>
      <c r="L93" s="49">
        <f t="shared" si="7"/>
        <v>0</v>
      </c>
      <c r="M93" s="49">
        <f t="shared" si="8"/>
        <v>3</v>
      </c>
      <c r="N93" s="49">
        <f t="shared" si="9"/>
        <v>3</v>
      </c>
      <c r="O93" s="49">
        <f t="shared" si="10"/>
        <v>3</v>
      </c>
      <c r="P93" s="49">
        <f t="shared" si="11"/>
        <v>3</v>
      </c>
      <c r="Q93" s="49">
        <f t="shared" si="12"/>
        <v>1</v>
      </c>
      <c r="R93" s="49">
        <f t="shared" si="13"/>
        <v>1</v>
      </c>
      <c r="S93" s="49">
        <f t="shared" si="14"/>
        <v>1</v>
      </c>
      <c r="T93" s="49">
        <f t="shared" si="15"/>
        <v>0</v>
      </c>
      <c r="U93" s="49">
        <f t="shared" si="16"/>
        <v>1</v>
      </c>
      <c r="V93" s="49">
        <f t="shared" si="17"/>
        <v>1</v>
      </c>
      <c r="W93" s="49">
        <f t="shared" si="18"/>
        <v>1</v>
      </c>
      <c r="X93" s="92">
        <f t="shared" si="19"/>
        <v>1</v>
      </c>
      <c r="Y93" s="92">
        <f t="shared" si="20"/>
        <v>1</v>
      </c>
    </row>
    <row r="94" spans="1:25" s="11" customFormat="1" x14ac:dyDescent="0.2">
      <c r="A94" s="11">
        <v>34</v>
      </c>
      <c r="B94" s="28">
        <v>336</v>
      </c>
      <c r="C94" s="34" t="s">
        <v>29</v>
      </c>
      <c r="D94" s="48">
        <v>0</v>
      </c>
      <c r="E94" s="49">
        <f t="shared" si="0"/>
        <v>-1</v>
      </c>
      <c r="F94" s="49">
        <f t="shared" si="1"/>
        <v>0</v>
      </c>
      <c r="G94" s="49">
        <f t="shared" si="2"/>
        <v>-1</v>
      </c>
      <c r="H94" s="49">
        <f t="shared" si="3"/>
        <v>-1</v>
      </c>
      <c r="I94" s="49">
        <f t="shared" si="4"/>
        <v>0</v>
      </c>
      <c r="J94" s="49">
        <f t="shared" si="5"/>
        <v>-1</v>
      </c>
      <c r="K94" s="49">
        <f t="shared" si="6"/>
        <v>-1</v>
      </c>
      <c r="L94" s="49">
        <f t="shared" si="7"/>
        <v>-1</v>
      </c>
      <c r="M94" s="49">
        <f t="shared" si="8"/>
        <v>-1</v>
      </c>
      <c r="N94" s="49">
        <f t="shared" si="9"/>
        <v>-5</v>
      </c>
      <c r="O94" s="49">
        <f t="shared" si="10"/>
        <v>-5</v>
      </c>
      <c r="P94" s="49">
        <f t="shared" si="11"/>
        <v>-5</v>
      </c>
      <c r="Q94" s="49">
        <f t="shared" si="12"/>
        <v>-5</v>
      </c>
      <c r="R94" s="49">
        <f t="shared" si="13"/>
        <v>-5</v>
      </c>
      <c r="S94" s="49">
        <f t="shared" si="14"/>
        <v>-5</v>
      </c>
      <c r="T94" s="49">
        <f t="shared" si="15"/>
        <v>-5</v>
      </c>
      <c r="U94" s="49">
        <f t="shared" si="16"/>
        <v>-5</v>
      </c>
      <c r="V94" s="49">
        <f t="shared" si="17"/>
        <v>-6</v>
      </c>
      <c r="W94" s="49">
        <f t="shared" si="18"/>
        <v>-11</v>
      </c>
      <c r="X94" s="92">
        <f t="shared" si="19"/>
        <v>-11</v>
      </c>
      <c r="Y94" s="92">
        <f t="shared" si="20"/>
        <v>-10</v>
      </c>
    </row>
    <row r="95" spans="1:25" s="1" customFormat="1" x14ac:dyDescent="0.2">
      <c r="A95" s="11">
        <v>35</v>
      </c>
      <c r="B95" s="41">
        <v>337</v>
      </c>
      <c r="C95" s="42" t="s">
        <v>41</v>
      </c>
      <c r="D95" s="51">
        <v>0</v>
      </c>
      <c r="E95" s="52">
        <f t="shared" si="0"/>
        <v>2</v>
      </c>
      <c r="F95" s="52">
        <f t="shared" si="1"/>
        <v>0</v>
      </c>
      <c r="G95" s="52">
        <f t="shared" si="2"/>
        <v>-1</v>
      </c>
      <c r="H95" s="52">
        <f t="shared" si="3"/>
        <v>-1</v>
      </c>
      <c r="I95" s="52">
        <f t="shared" si="4"/>
        <v>-1</v>
      </c>
      <c r="J95" s="52">
        <f t="shared" si="5"/>
        <v>-1</v>
      </c>
      <c r="K95" s="52">
        <f t="shared" si="6"/>
        <v>1</v>
      </c>
      <c r="L95" s="52">
        <f t="shared" si="7"/>
        <v>0</v>
      </c>
      <c r="M95" s="52">
        <f t="shared" si="8"/>
        <v>0</v>
      </c>
      <c r="N95" s="52">
        <f t="shared" si="9"/>
        <v>-3</v>
      </c>
      <c r="O95" s="52">
        <f t="shared" si="10"/>
        <v>-2</v>
      </c>
      <c r="P95" s="52">
        <f t="shared" si="11"/>
        <v>-2</v>
      </c>
      <c r="Q95" s="52">
        <f t="shared" si="12"/>
        <v>-2</v>
      </c>
      <c r="R95" s="52">
        <f t="shared" si="13"/>
        <v>-3</v>
      </c>
      <c r="S95" s="52">
        <f t="shared" si="14"/>
        <v>-3</v>
      </c>
      <c r="T95" s="52">
        <f t="shared" si="15"/>
        <v>-3</v>
      </c>
      <c r="U95" s="52">
        <f t="shared" si="16"/>
        <v>-3</v>
      </c>
      <c r="V95" s="52">
        <f t="shared" si="17"/>
        <v>-2</v>
      </c>
      <c r="W95" s="52">
        <f t="shared" si="18"/>
        <v>-8</v>
      </c>
      <c r="X95" s="93">
        <f t="shared" si="19"/>
        <v>-8</v>
      </c>
      <c r="Y95" s="93">
        <f t="shared" si="20"/>
        <v>-4</v>
      </c>
    </row>
    <row r="96" spans="1:25" s="2" customFormat="1" x14ac:dyDescent="0.2">
      <c r="A96" s="11">
        <v>36</v>
      </c>
      <c r="B96" s="28">
        <v>415</v>
      </c>
      <c r="C96" s="34" t="s">
        <v>9</v>
      </c>
      <c r="D96" s="48">
        <v>0</v>
      </c>
      <c r="E96" s="49">
        <f t="shared" si="0"/>
        <v>2</v>
      </c>
      <c r="F96" s="49">
        <f t="shared" si="1"/>
        <v>0</v>
      </c>
      <c r="G96" s="49">
        <f t="shared" si="2"/>
        <v>-2</v>
      </c>
      <c r="H96" s="49">
        <f t="shared" si="3"/>
        <v>2</v>
      </c>
      <c r="I96" s="49">
        <f t="shared" si="4"/>
        <v>2</v>
      </c>
      <c r="J96" s="49">
        <f t="shared" si="5"/>
        <v>2</v>
      </c>
      <c r="K96" s="49">
        <f t="shared" si="6"/>
        <v>2</v>
      </c>
      <c r="L96" s="49">
        <f t="shared" si="7"/>
        <v>2</v>
      </c>
      <c r="M96" s="49">
        <f t="shared" si="8"/>
        <v>-8</v>
      </c>
      <c r="N96" s="49">
        <f t="shared" si="9"/>
        <v>-7</v>
      </c>
      <c r="O96" s="49">
        <f t="shared" si="10"/>
        <v>-8</v>
      </c>
      <c r="P96" s="49">
        <f t="shared" si="11"/>
        <v>-8</v>
      </c>
      <c r="Q96" s="49">
        <f t="shared" si="12"/>
        <v>-8</v>
      </c>
      <c r="R96" s="49">
        <f t="shared" si="13"/>
        <v>-140</v>
      </c>
      <c r="S96" s="49">
        <f t="shared" si="14"/>
        <v>-140</v>
      </c>
      <c r="T96" s="49">
        <f t="shared" si="15"/>
        <v>-140</v>
      </c>
      <c r="U96" s="49">
        <f t="shared" si="16"/>
        <v>-140</v>
      </c>
      <c r="V96" s="49">
        <f t="shared" si="17"/>
        <v>-140</v>
      </c>
      <c r="W96" s="49">
        <f t="shared" si="18"/>
        <v>-164</v>
      </c>
      <c r="X96" s="92">
        <f t="shared" si="19"/>
        <v>-164</v>
      </c>
      <c r="Y96" s="92">
        <f t="shared" si="20"/>
        <v>-164</v>
      </c>
    </row>
    <row r="97" spans="1:25" s="12" customFormat="1" x14ac:dyDescent="0.2">
      <c r="A97" s="11">
        <v>37</v>
      </c>
      <c r="B97" s="28">
        <v>416</v>
      </c>
      <c r="C97" s="34" t="s">
        <v>27</v>
      </c>
      <c r="D97" s="48">
        <v>0</v>
      </c>
      <c r="E97" s="49">
        <f t="shared" si="0"/>
        <v>5</v>
      </c>
      <c r="F97" s="49">
        <f t="shared" si="1"/>
        <v>2</v>
      </c>
      <c r="G97" s="49">
        <f t="shared" si="2"/>
        <v>2</v>
      </c>
      <c r="H97" s="49">
        <f t="shared" si="3"/>
        <v>3</v>
      </c>
      <c r="I97" s="49">
        <f t="shared" si="4"/>
        <v>3</v>
      </c>
      <c r="J97" s="49">
        <f t="shared" si="5"/>
        <v>3</v>
      </c>
      <c r="K97" s="49">
        <f t="shared" si="6"/>
        <v>3</v>
      </c>
      <c r="L97" s="49">
        <f t="shared" si="7"/>
        <v>2</v>
      </c>
      <c r="M97" s="49">
        <f t="shared" si="8"/>
        <v>4</v>
      </c>
      <c r="N97" s="49">
        <f t="shared" si="9"/>
        <v>4</v>
      </c>
      <c r="O97" s="49">
        <f t="shared" si="10"/>
        <v>4</v>
      </c>
      <c r="P97" s="49">
        <f t="shared" si="11"/>
        <v>4</v>
      </c>
      <c r="Q97" s="49">
        <f t="shared" si="12"/>
        <v>4</v>
      </c>
      <c r="R97" s="49">
        <f t="shared" si="13"/>
        <v>5</v>
      </c>
      <c r="S97" s="49">
        <f t="shared" si="14"/>
        <v>5</v>
      </c>
      <c r="T97" s="49">
        <f t="shared" si="15"/>
        <v>5</v>
      </c>
      <c r="U97" s="49">
        <f t="shared" si="16"/>
        <v>5</v>
      </c>
      <c r="V97" s="49">
        <f t="shared" si="17"/>
        <v>5</v>
      </c>
      <c r="W97" s="49">
        <f t="shared" si="18"/>
        <v>-2</v>
      </c>
      <c r="X97" s="92">
        <f t="shared" si="19"/>
        <v>-2</v>
      </c>
      <c r="Y97" s="92">
        <f t="shared" si="20"/>
        <v>-3</v>
      </c>
    </row>
    <row r="98" spans="1:25" x14ac:dyDescent="0.2">
      <c r="A98" s="11">
        <v>38</v>
      </c>
      <c r="B98" s="28">
        <v>417</v>
      </c>
      <c r="C98" s="34" t="s">
        <v>22</v>
      </c>
      <c r="D98" s="48">
        <v>0</v>
      </c>
      <c r="E98" s="49">
        <f t="shared" si="0"/>
        <v>0</v>
      </c>
      <c r="F98" s="49">
        <f t="shared" si="1"/>
        <v>0</v>
      </c>
      <c r="G98" s="49">
        <f t="shared" si="2"/>
        <v>1</v>
      </c>
      <c r="H98" s="49">
        <f t="shared" si="3"/>
        <v>1</v>
      </c>
      <c r="I98" s="49">
        <f t="shared" si="4"/>
        <v>0</v>
      </c>
      <c r="J98" s="49">
        <f t="shared" si="5"/>
        <v>0</v>
      </c>
      <c r="K98" s="49">
        <f t="shared" si="6"/>
        <v>0</v>
      </c>
      <c r="L98" s="49">
        <f t="shared" si="7"/>
        <v>-1</v>
      </c>
      <c r="M98" s="49">
        <f t="shared" si="8"/>
        <v>-1</v>
      </c>
      <c r="N98" s="49">
        <f t="shared" si="9"/>
        <v>0</v>
      </c>
      <c r="O98" s="49">
        <f t="shared" si="10"/>
        <v>0</v>
      </c>
      <c r="P98" s="49">
        <f t="shared" si="11"/>
        <v>0</v>
      </c>
      <c r="Q98" s="49">
        <f t="shared" si="12"/>
        <v>0</v>
      </c>
      <c r="R98" s="49">
        <f t="shared" si="13"/>
        <v>-1</v>
      </c>
      <c r="S98" s="49">
        <f t="shared" si="14"/>
        <v>-1</v>
      </c>
      <c r="T98" s="49">
        <f t="shared" si="15"/>
        <v>-1</v>
      </c>
      <c r="U98" s="49">
        <f t="shared" si="16"/>
        <v>-1</v>
      </c>
      <c r="V98" s="49">
        <f t="shared" si="17"/>
        <v>-1</v>
      </c>
      <c r="W98" s="49">
        <f t="shared" si="18"/>
        <v>-14</v>
      </c>
      <c r="X98" s="92">
        <f t="shared" si="19"/>
        <v>-14</v>
      </c>
      <c r="Y98" s="92">
        <f t="shared" si="20"/>
        <v>-14</v>
      </c>
    </row>
    <row r="99" spans="1:25" customFormat="1" x14ac:dyDescent="0.2">
      <c r="A99" s="11">
        <v>39</v>
      </c>
      <c r="B99" s="28">
        <v>421</v>
      </c>
      <c r="C99" s="34" t="s">
        <v>39</v>
      </c>
      <c r="D99" s="48">
        <v>0</v>
      </c>
      <c r="E99" s="49">
        <f t="shared" si="0"/>
        <v>0</v>
      </c>
      <c r="F99" s="49">
        <f t="shared" si="1"/>
        <v>1</v>
      </c>
      <c r="G99" s="49">
        <f t="shared" si="2"/>
        <v>1</v>
      </c>
      <c r="H99" s="49">
        <f t="shared" si="3"/>
        <v>1</v>
      </c>
      <c r="I99" s="49">
        <f t="shared" si="4"/>
        <v>1</v>
      </c>
      <c r="J99" s="49">
        <f t="shared" si="5"/>
        <v>1</v>
      </c>
      <c r="K99" s="49">
        <f t="shared" si="6"/>
        <v>1</v>
      </c>
      <c r="L99" s="49">
        <f t="shared" si="7"/>
        <v>1</v>
      </c>
      <c r="M99" s="49">
        <f t="shared" si="8"/>
        <v>1</v>
      </c>
      <c r="N99" s="49">
        <f t="shared" si="9"/>
        <v>1</v>
      </c>
      <c r="O99" s="49">
        <f t="shared" si="10"/>
        <v>1</v>
      </c>
      <c r="P99" s="49">
        <f t="shared" si="11"/>
        <v>1</v>
      </c>
      <c r="Q99" s="49">
        <f t="shared" si="12"/>
        <v>1</v>
      </c>
      <c r="R99" s="49">
        <f t="shared" si="13"/>
        <v>1</v>
      </c>
      <c r="S99" s="49">
        <f t="shared" si="14"/>
        <v>1</v>
      </c>
      <c r="T99" s="49">
        <f t="shared" si="15"/>
        <v>1</v>
      </c>
      <c r="U99" s="49">
        <f t="shared" si="16"/>
        <v>1</v>
      </c>
      <c r="V99" s="49">
        <f t="shared" si="17"/>
        <v>1</v>
      </c>
      <c r="W99" s="49">
        <f t="shared" si="18"/>
        <v>0</v>
      </c>
      <c r="X99" s="92">
        <f t="shared" si="19"/>
        <v>0</v>
      </c>
      <c r="Y99" s="92">
        <f t="shared" si="20"/>
        <v>0</v>
      </c>
    </row>
    <row r="100" spans="1:25" s="25" customFormat="1" x14ac:dyDescent="0.2">
      <c r="A100" s="11">
        <v>40</v>
      </c>
      <c r="B100" s="28">
        <v>425</v>
      </c>
      <c r="C100" s="34" t="s">
        <v>23</v>
      </c>
      <c r="D100" s="48">
        <v>0</v>
      </c>
      <c r="E100" s="49">
        <f t="shared" si="0"/>
        <v>1</v>
      </c>
      <c r="F100" s="49">
        <f t="shared" si="1"/>
        <v>3</v>
      </c>
      <c r="G100" s="49">
        <f t="shared" si="2"/>
        <v>2</v>
      </c>
      <c r="H100" s="49">
        <f t="shared" si="3"/>
        <v>2</v>
      </c>
      <c r="I100" s="49">
        <f t="shared" si="4"/>
        <v>2</v>
      </c>
      <c r="J100" s="49">
        <f t="shared" si="5"/>
        <v>2</v>
      </c>
      <c r="K100" s="49">
        <f t="shared" si="6"/>
        <v>1</v>
      </c>
      <c r="L100" s="49">
        <f t="shared" si="7"/>
        <v>3</v>
      </c>
      <c r="M100" s="49">
        <f t="shared" si="8"/>
        <v>2</v>
      </c>
      <c r="N100" s="49">
        <f t="shared" si="9"/>
        <v>2</v>
      </c>
      <c r="O100" s="49">
        <f t="shared" si="10"/>
        <v>2</v>
      </c>
      <c r="P100" s="49">
        <f t="shared" si="11"/>
        <v>2</v>
      </c>
      <c r="Q100" s="49">
        <f t="shared" si="12"/>
        <v>2</v>
      </c>
      <c r="R100" s="49">
        <f t="shared" si="13"/>
        <v>137</v>
      </c>
      <c r="S100" s="49">
        <f t="shared" si="14"/>
        <v>137</v>
      </c>
      <c r="T100" s="49">
        <f t="shared" si="15"/>
        <v>137</v>
      </c>
      <c r="U100" s="49">
        <f t="shared" si="16"/>
        <v>137</v>
      </c>
      <c r="V100" s="49">
        <f t="shared" si="17"/>
        <v>137</v>
      </c>
      <c r="W100" s="49">
        <f t="shared" si="18"/>
        <v>125</v>
      </c>
      <c r="X100" s="92">
        <f t="shared" si="19"/>
        <v>125</v>
      </c>
      <c r="Y100" s="92">
        <f t="shared" si="20"/>
        <v>125</v>
      </c>
    </row>
    <row r="101" spans="1:25" customFormat="1" x14ac:dyDescent="0.2">
      <c r="A101" s="11">
        <v>41</v>
      </c>
      <c r="B101" s="28">
        <v>426</v>
      </c>
      <c r="C101" s="34" t="s">
        <v>43</v>
      </c>
      <c r="D101" s="48">
        <v>0</v>
      </c>
      <c r="E101" s="49">
        <f t="shared" si="0"/>
        <v>-7</v>
      </c>
      <c r="F101" s="49">
        <f t="shared" si="1"/>
        <v>-8</v>
      </c>
      <c r="G101" s="49">
        <f t="shared" si="2"/>
        <v>-8</v>
      </c>
      <c r="H101" s="49">
        <f t="shared" si="3"/>
        <v>-10</v>
      </c>
      <c r="I101" s="49">
        <f t="shared" si="4"/>
        <v>-9</v>
      </c>
      <c r="J101" s="49">
        <f t="shared" si="5"/>
        <v>-10</v>
      </c>
      <c r="K101" s="49">
        <f t="shared" si="6"/>
        <v>-10</v>
      </c>
      <c r="L101" s="49">
        <f t="shared" si="7"/>
        <v>-11</v>
      </c>
      <c r="M101" s="49">
        <f t="shared" si="8"/>
        <v>-11</v>
      </c>
      <c r="N101" s="49">
        <f t="shared" si="9"/>
        <v>-17</v>
      </c>
      <c r="O101" s="49">
        <f t="shared" si="10"/>
        <v>-17</v>
      </c>
      <c r="P101" s="49">
        <f t="shared" si="11"/>
        <v>-17</v>
      </c>
      <c r="Q101" s="49">
        <f t="shared" si="12"/>
        <v>-17</v>
      </c>
      <c r="R101" s="49">
        <f t="shared" si="13"/>
        <v>-17</v>
      </c>
      <c r="S101" s="49">
        <f t="shared" si="14"/>
        <v>-17</v>
      </c>
      <c r="T101" s="49">
        <f t="shared" si="15"/>
        <v>-17</v>
      </c>
      <c r="U101" s="49">
        <f t="shared" si="16"/>
        <v>-17</v>
      </c>
      <c r="V101" s="49">
        <f t="shared" si="17"/>
        <v>-17</v>
      </c>
      <c r="W101" s="49">
        <f t="shared" si="18"/>
        <v>-39</v>
      </c>
      <c r="X101" s="92">
        <f t="shared" si="19"/>
        <v>-39</v>
      </c>
      <c r="Y101" s="92">
        <f t="shared" si="20"/>
        <v>-40</v>
      </c>
    </row>
    <row r="102" spans="1:25" x14ac:dyDescent="0.2">
      <c r="A102" s="11">
        <v>42</v>
      </c>
      <c r="B102" s="28">
        <v>435</v>
      </c>
      <c r="C102" s="34" t="s">
        <v>24</v>
      </c>
      <c r="D102" s="48">
        <v>0</v>
      </c>
      <c r="E102" s="49">
        <f t="shared" si="0"/>
        <v>0</v>
      </c>
      <c r="F102" s="49">
        <f t="shared" si="1"/>
        <v>5</v>
      </c>
      <c r="G102" s="49">
        <f t="shared" si="2"/>
        <v>12</v>
      </c>
      <c r="H102" s="49">
        <f t="shared" si="3"/>
        <v>11</v>
      </c>
      <c r="I102" s="49">
        <f t="shared" si="4"/>
        <v>12</v>
      </c>
      <c r="J102" s="49">
        <f t="shared" si="5"/>
        <v>12</v>
      </c>
      <c r="K102" s="49">
        <f t="shared" si="6"/>
        <v>12</v>
      </c>
      <c r="L102" s="49">
        <f t="shared" si="7"/>
        <v>13</v>
      </c>
      <c r="M102" s="49">
        <f t="shared" si="8"/>
        <v>13</v>
      </c>
      <c r="N102" s="49">
        <f t="shared" si="9"/>
        <v>12</v>
      </c>
      <c r="O102" s="49">
        <f t="shared" si="10"/>
        <v>13</v>
      </c>
      <c r="P102" s="49">
        <f t="shared" si="11"/>
        <v>12</v>
      </c>
      <c r="Q102" s="49">
        <f t="shared" si="12"/>
        <v>13</v>
      </c>
      <c r="R102" s="49">
        <f t="shared" si="13"/>
        <v>13</v>
      </c>
      <c r="S102" s="49">
        <f t="shared" si="14"/>
        <v>14</v>
      </c>
      <c r="T102" s="49">
        <f t="shared" si="15"/>
        <v>14</v>
      </c>
      <c r="U102" s="49">
        <f t="shared" si="16"/>
        <v>15</v>
      </c>
      <c r="V102" s="49">
        <f t="shared" si="17"/>
        <v>15</v>
      </c>
      <c r="W102" s="49">
        <f t="shared" si="18"/>
        <v>13</v>
      </c>
      <c r="X102" s="92">
        <f t="shared" si="19"/>
        <v>13</v>
      </c>
      <c r="Y102" s="92">
        <f t="shared" si="20"/>
        <v>14</v>
      </c>
    </row>
    <row r="103" spans="1:25" s="11" customFormat="1" x14ac:dyDescent="0.2">
      <c r="A103" s="11">
        <v>43</v>
      </c>
      <c r="B103" s="28">
        <v>436</v>
      </c>
      <c r="C103" s="34" t="s">
        <v>4</v>
      </c>
      <c r="D103" s="48">
        <v>0</v>
      </c>
      <c r="E103" s="49">
        <f t="shared" si="0"/>
        <v>-3</v>
      </c>
      <c r="F103" s="49">
        <f t="shared" si="1"/>
        <v>7</v>
      </c>
      <c r="G103" s="49">
        <f t="shared" si="2"/>
        <v>9</v>
      </c>
      <c r="H103" s="49">
        <f t="shared" si="3"/>
        <v>9</v>
      </c>
      <c r="I103" s="49">
        <f t="shared" si="4"/>
        <v>9</v>
      </c>
      <c r="J103" s="49">
        <f t="shared" si="5"/>
        <v>8</v>
      </c>
      <c r="K103" s="49">
        <f t="shared" si="6"/>
        <v>9</v>
      </c>
      <c r="L103" s="49">
        <f t="shared" si="7"/>
        <v>9</v>
      </c>
      <c r="M103" s="49">
        <f t="shared" si="8"/>
        <v>9</v>
      </c>
      <c r="N103" s="49">
        <f t="shared" si="9"/>
        <v>9</v>
      </c>
      <c r="O103" s="49">
        <f t="shared" si="10"/>
        <v>10</v>
      </c>
      <c r="P103" s="49">
        <f t="shared" si="11"/>
        <v>10</v>
      </c>
      <c r="Q103" s="49">
        <f t="shared" si="12"/>
        <v>11</v>
      </c>
      <c r="R103" s="49">
        <f t="shared" si="13"/>
        <v>11</v>
      </c>
      <c r="S103" s="49">
        <f t="shared" si="14"/>
        <v>12</v>
      </c>
      <c r="T103" s="49">
        <f t="shared" si="15"/>
        <v>10</v>
      </c>
      <c r="U103" s="49">
        <f t="shared" si="16"/>
        <v>10</v>
      </c>
      <c r="V103" s="49">
        <f t="shared" si="17"/>
        <v>10</v>
      </c>
      <c r="W103" s="49">
        <f t="shared" si="18"/>
        <v>38</v>
      </c>
      <c r="X103" s="92">
        <f t="shared" si="19"/>
        <v>38</v>
      </c>
      <c r="Y103" s="92">
        <f t="shared" si="20"/>
        <v>36</v>
      </c>
    </row>
    <row r="104" spans="1:25" s="11" customFormat="1" x14ac:dyDescent="0.2">
      <c r="A104" s="11">
        <v>44</v>
      </c>
      <c r="B104" s="41">
        <v>437</v>
      </c>
      <c r="C104" s="42" t="s">
        <v>26</v>
      </c>
      <c r="D104" s="51">
        <v>0</v>
      </c>
      <c r="E104" s="52">
        <f t="shared" si="0"/>
        <v>-3</v>
      </c>
      <c r="F104" s="52">
        <f t="shared" si="1"/>
        <v>-8</v>
      </c>
      <c r="G104" s="52">
        <f t="shared" si="2"/>
        <v>-1</v>
      </c>
      <c r="H104" s="52">
        <f t="shared" si="3"/>
        <v>0</v>
      </c>
      <c r="I104" s="52">
        <f t="shared" si="4"/>
        <v>-1</v>
      </c>
      <c r="J104" s="52">
        <f t="shared" si="5"/>
        <v>0</v>
      </c>
      <c r="K104" s="52">
        <f t="shared" si="6"/>
        <v>0</v>
      </c>
      <c r="L104" s="52">
        <f t="shared" si="7"/>
        <v>0</v>
      </c>
      <c r="M104" s="52">
        <f t="shared" si="8"/>
        <v>0</v>
      </c>
      <c r="N104" s="52">
        <f t="shared" si="9"/>
        <v>0</v>
      </c>
      <c r="O104" s="52">
        <f t="shared" si="10"/>
        <v>0</v>
      </c>
      <c r="P104" s="52">
        <f t="shared" si="11"/>
        <v>-1</v>
      </c>
      <c r="Q104" s="52">
        <f t="shared" si="12"/>
        <v>0</v>
      </c>
      <c r="R104" s="52">
        <f t="shared" si="13"/>
        <v>-2</v>
      </c>
      <c r="S104" s="52">
        <f t="shared" si="14"/>
        <v>-2</v>
      </c>
      <c r="T104" s="52">
        <f t="shared" si="15"/>
        <v>-2</v>
      </c>
      <c r="U104" s="52">
        <f t="shared" si="16"/>
        <v>-2</v>
      </c>
      <c r="V104" s="52">
        <f t="shared" si="17"/>
        <v>-2</v>
      </c>
      <c r="W104" s="52">
        <f t="shared" si="18"/>
        <v>-13</v>
      </c>
      <c r="X104" s="93">
        <f t="shared" si="19"/>
        <v>-13</v>
      </c>
      <c r="Y104" s="93">
        <f t="shared" si="20"/>
        <v>-13</v>
      </c>
    </row>
    <row r="105" spans="1:25" s="11" customFormat="1" x14ac:dyDescent="0.2">
      <c r="A105" s="11">
        <v>45</v>
      </c>
      <c r="D105" s="54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72"/>
      <c r="Y105" s="72"/>
    </row>
    <row r="106" spans="1:25" s="11" customFormat="1" x14ac:dyDescent="0.2">
      <c r="A106" s="11">
        <v>46</v>
      </c>
      <c r="B106" s="28" t="s">
        <v>1</v>
      </c>
      <c r="C106" s="34" t="s">
        <v>32</v>
      </c>
      <c r="D106" s="48">
        <v>0</v>
      </c>
      <c r="E106" s="49">
        <f t="shared" si="0"/>
        <v>30</v>
      </c>
      <c r="F106" s="49">
        <f t="shared" si="1"/>
        <v>38</v>
      </c>
      <c r="G106" s="49">
        <f t="shared" si="2"/>
        <v>-20</v>
      </c>
      <c r="H106" s="49">
        <f t="shared" si="3"/>
        <v>12</v>
      </c>
      <c r="I106" s="49">
        <f t="shared" si="4"/>
        <v>15</v>
      </c>
      <c r="J106" s="49">
        <f t="shared" si="5"/>
        <v>18</v>
      </c>
      <c r="K106" s="49">
        <f t="shared" si="6"/>
        <v>24</v>
      </c>
      <c r="L106" s="49">
        <f t="shared" si="7"/>
        <v>24</v>
      </c>
      <c r="M106" s="49">
        <f t="shared" si="8"/>
        <v>4</v>
      </c>
      <c r="N106" s="49">
        <f t="shared" si="9"/>
        <v>-10</v>
      </c>
      <c r="O106" s="49">
        <f t="shared" si="10"/>
        <v>-6</v>
      </c>
      <c r="P106" s="49">
        <f t="shared" si="11"/>
        <v>-5</v>
      </c>
      <c r="Q106" s="49">
        <f t="shared" si="12"/>
        <v>-2</v>
      </c>
      <c r="R106" s="49">
        <f t="shared" si="13"/>
        <v>-9</v>
      </c>
      <c r="S106" s="49">
        <f t="shared" si="14"/>
        <v>-14</v>
      </c>
      <c r="T106" s="49">
        <f t="shared" si="15"/>
        <v>-18</v>
      </c>
      <c r="U106" s="49">
        <f t="shared" si="16"/>
        <v>-16</v>
      </c>
      <c r="V106" s="49">
        <f t="shared" si="17"/>
        <v>-17</v>
      </c>
      <c r="W106" s="49">
        <f>W52-D52</f>
        <v>-322</v>
      </c>
      <c r="X106" s="72">
        <f>X52-D52</f>
        <v>-320</v>
      </c>
      <c r="Y106" s="72">
        <f t="shared" si="20"/>
        <v>-328</v>
      </c>
    </row>
    <row r="107" spans="1:25" s="11" customFormat="1" x14ac:dyDescent="0.2">
      <c r="S107" s="49"/>
      <c r="T107" s="49"/>
      <c r="U107" s="49"/>
      <c r="V107" s="49"/>
      <c r="W107" s="49"/>
    </row>
    <row r="108" spans="1:25" s="11" customFormat="1" x14ac:dyDescent="0.2">
      <c r="C108" s="1"/>
      <c r="D108" s="3" t="s">
        <v>56</v>
      </c>
      <c r="E108" s="71">
        <f>MIN(E61:E104)</f>
        <v>-19</v>
      </c>
      <c r="F108" s="71">
        <f t="shared" ref="F108:Q108" si="21">MIN(F61:F104)</f>
        <v>-28</v>
      </c>
      <c r="G108" s="71">
        <f t="shared" si="21"/>
        <v>-36</v>
      </c>
      <c r="H108" s="71">
        <f t="shared" si="21"/>
        <v>-36</v>
      </c>
      <c r="I108" s="71">
        <f t="shared" si="21"/>
        <v>-35</v>
      </c>
      <c r="J108" s="71">
        <f t="shared" si="21"/>
        <v>-34</v>
      </c>
      <c r="K108" s="71">
        <f t="shared" si="21"/>
        <v>-35</v>
      </c>
      <c r="L108" s="71">
        <f t="shared" si="21"/>
        <v>-35</v>
      </c>
      <c r="M108" s="71">
        <f t="shared" si="21"/>
        <v>-36</v>
      </c>
      <c r="N108" s="71">
        <f t="shared" si="21"/>
        <v>-35</v>
      </c>
      <c r="O108" s="71">
        <f t="shared" si="21"/>
        <v>-35</v>
      </c>
      <c r="P108" s="71">
        <f t="shared" si="21"/>
        <v>-35</v>
      </c>
      <c r="Q108" s="71">
        <f t="shared" si="21"/>
        <v>-35</v>
      </c>
      <c r="R108" s="71">
        <f t="shared" ref="R108:Y108" si="22">MIN(R61:R104)</f>
        <v>-140</v>
      </c>
      <c r="S108" s="71">
        <f t="shared" si="22"/>
        <v>-140</v>
      </c>
      <c r="T108" s="71">
        <f t="shared" si="22"/>
        <v>-140</v>
      </c>
      <c r="U108" s="71">
        <f t="shared" si="22"/>
        <v>-140</v>
      </c>
      <c r="V108" s="71">
        <f t="shared" si="22"/>
        <v>-140</v>
      </c>
      <c r="W108" s="71">
        <f t="shared" si="22"/>
        <v>-164</v>
      </c>
      <c r="X108" s="71">
        <f t="shared" si="22"/>
        <v>-164</v>
      </c>
      <c r="Y108" s="71">
        <f t="shared" si="22"/>
        <v>-164</v>
      </c>
    </row>
    <row r="109" spans="1:25" s="1" customFormat="1" x14ac:dyDescent="0.2">
      <c r="C109" s="2"/>
      <c r="D109" s="32" t="s">
        <v>57</v>
      </c>
      <c r="E109" s="72">
        <f>MAX(E61:E104)</f>
        <v>36</v>
      </c>
      <c r="F109" s="72">
        <f t="shared" ref="F109:Q109" si="23">MAX(F61:F104)</f>
        <v>22</v>
      </c>
      <c r="G109" s="72">
        <f t="shared" si="23"/>
        <v>30</v>
      </c>
      <c r="H109" s="72">
        <f t="shared" si="23"/>
        <v>31</v>
      </c>
      <c r="I109" s="72">
        <f t="shared" si="23"/>
        <v>32</v>
      </c>
      <c r="J109" s="72">
        <f t="shared" si="23"/>
        <v>32</v>
      </c>
      <c r="K109" s="72">
        <f t="shared" si="23"/>
        <v>34</v>
      </c>
      <c r="L109" s="72">
        <f t="shared" si="23"/>
        <v>34</v>
      </c>
      <c r="M109" s="72">
        <f t="shared" si="23"/>
        <v>34</v>
      </c>
      <c r="N109" s="72">
        <f t="shared" si="23"/>
        <v>33</v>
      </c>
      <c r="O109" s="72">
        <f t="shared" si="23"/>
        <v>33</v>
      </c>
      <c r="P109" s="72">
        <f t="shared" si="23"/>
        <v>32</v>
      </c>
      <c r="Q109" s="72">
        <f t="shared" si="23"/>
        <v>32</v>
      </c>
      <c r="R109" s="72">
        <f t="shared" ref="R109:Y109" si="24">MAX(R61:R104)</f>
        <v>137</v>
      </c>
      <c r="S109" s="72">
        <f t="shared" si="24"/>
        <v>137</v>
      </c>
      <c r="T109" s="72">
        <f t="shared" si="24"/>
        <v>137</v>
      </c>
      <c r="U109" s="72">
        <f t="shared" si="24"/>
        <v>137</v>
      </c>
      <c r="V109" s="72">
        <f t="shared" si="24"/>
        <v>137</v>
      </c>
      <c r="W109" s="72">
        <f t="shared" si="24"/>
        <v>125</v>
      </c>
      <c r="X109" s="72">
        <f t="shared" si="24"/>
        <v>125</v>
      </c>
      <c r="Y109" s="72">
        <f t="shared" si="24"/>
        <v>125</v>
      </c>
    </row>
    <row r="110" spans="1:25" s="2" customFormat="1" x14ac:dyDescent="0.2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25" s="12" customFormat="1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25" x14ac:dyDescent="0.2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25" customFormat="1" ht="15.75" x14ac:dyDescent="0.2">
      <c r="A113" s="25"/>
      <c r="B113" s="25"/>
      <c r="C113" s="96" t="s">
        <v>58</v>
      </c>
      <c r="D113" s="96"/>
      <c r="E113" s="96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25" s="25" customForma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25" customFormat="1" x14ac:dyDescent="0.2">
      <c r="A115" s="11"/>
      <c r="B115" s="42" t="s">
        <v>52</v>
      </c>
      <c r="C115" s="42" t="s">
        <v>51</v>
      </c>
      <c r="D115" s="64">
        <v>1988</v>
      </c>
      <c r="E115" s="65">
        <v>1992</v>
      </c>
      <c r="F115" s="65">
        <v>1996</v>
      </c>
      <c r="G115" s="65">
        <v>2000</v>
      </c>
      <c r="H115" s="65">
        <v>2001</v>
      </c>
      <c r="I115" s="65">
        <v>2002</v>
      </c>
      <c r="J115" s="65">
        <v>2003</v>
      </c>
      <c r="K115" s="65">
        <v>2004</v>
      </c>
      <c r="L115" s="65">
        <v>2005</v>
      </c>
      <c r="M115" s="65">
        <v>2006</v>
      </c>
      <c r="N115" s="65">
        <v>2007</v>
      </c>
      <c r="O115" s="66">
        <v>2008</v>
      </c>
      <c r="P115" s="66">
        <v>2009</v>
      </c>
      <c r="Q115" s="66">
        <v>2010</v>
      </c>
      <c r="R115" s="66">
        <v>2011</v>
      </c>
      <c r="S115" s="66">
        <v>2012</v>
      </c>
      <c r="T115" s="66">
        <v>2013</v>
      </c>
      <c r="U115" s="66">
        <v>2014</v>
      </c>
      <c r="V115" s="66">
        <v>2015</v>
      </c>
      <c r="W115" s="66">
        <f>W6</f>
        <v>2016</v>
      </c>
      <c r="X115" s="66">
        <f>X6</f>
        <v>2017</v>
      </c>
      <c r="Y115" s="66">
        <f>Y6</f>
        <v>2018</v>
      </c>
    </row>
    <row r="116" spans="1:25" x14ac:dyDescent="0.2">
      <c r="A116" s="11">
        <v>1</v>
      </c>
      <c r="B116" s="21">
        <v>111</v>
      </c>
      <c r="C116" s="23" t="s">
        <v>2</v>
      </c>
      <c r="D116" s="48">
        <v>0</v>
      </c>
      <c r="E116" s="74">
        <f>E7/$D$7%-100</f>
        <v>0</v>
      </c>
      <c r="F116" s="74">
        <f t="shared" ref="F116:R116" si="25">F7/$D$7%-100</f>
        <v>0</v>
      </c>
      <c r="G116" s="74">
        <f t="shared" si="25"/>
        <v>0</v>
      </c>
      <c r="H116" s="74">
        <f t="shared" si="25"/>
        <v>0</v>
      </c>
      <c r="I116" s="74">
        <f t="shared" si="25"/>
        <v>0</v>
      </c>
      <c r="J116" s="74">
        <f t="shared" si="25"/>
        <v>0</v>
      </c>
      <c r="K116" s="74">
        <f t="shared" si="25"/>
        <v>0</v>
      </c>
      <c r="L116" s="74">
        <f t="shared" si="25"/>
        <v>0</v>
      </c>
      <c r="M116" s="74">
        <f t="shared" si="25"/>
        <v>0</v>
      </c>
      <c r="N116" s="74">
        <f t="shared" si="25"/>
        <v>0</v>
      </c>
      <c r="O116" s="74">
        <f t="shared" si="25"/>
        <v>0</v>
      </c>
      <c r="P116" s="74">
        <f t="shared" si="25"/>
        <v>0</v>
      </c>
      <c r="Q116" s="74">
        <f t="shared" si="25"/>
        <v>0</v>
      </c>
      <c r="R116" s="74">
        <f t="shared" si="25"/>
        <v>0</v>
      </c>
      <c r="S116" s="74">
        <f>S7/D7%-100</f>
        <v>0</v>
      </c>
      <c r="T116" s="74">
        <f>T7/D7%-100</f>
        <v>0</v>
      </c>
      <c r="U116" s="74">
        <f>U7/D7%-100</f>
        <v>0</v>
      </c>
      <c r="V116" s="74">
        <f>V7/D7%-100</f>
        <v>0</v>
      </c>
      <c r="W116" s="74">
        <f>W7/D7%-100</f>
        <v>0</v>
      </c>
      <c r="X116" s="74">
        <f>X7/D7%-100</f>
        <v>0</v>
      </c>
      <c r="Y116" s="74">
        <f>Y7/D7%-100</f>
        <v>0</v>
      </c>
    </row>
    <row r="117" spans="1:25" s="11" customFormat="1" x14ac:dyDescent="0.2">
      <c r="A117" s="11">
        <v>2</v>
      </c>
      <c r="B117" s="21">
        <v>115</v>
      </c>
      <c r="C117" s="22" t="s">
        <v>8</v>
      </c>
      <c r="D117" s="48">
        <v>0</v>
      </c>
      <c r="E117" s="74">
        <f>E8/$D$8%-100</f>
        <v>0</v>
      </c>
      <c r="F117" s="74">
        <f t="shared" ref="F117:R117" si="26">F8/$D$8%-100</f>
        <v>0</v>
      </c>
      <c r="G117" s="74">
        <f t="shared" si="26"/>
        <v>0</v>
      </c>
      <c r="H117" s="74">
        <f t="shared" si="26"/>
        <v>0</v>
      </c>
      <c r="I117" s="74">
        <f t="shared" si="26"/>
        <v>0</v>
      </c>
      <c r="J117" s="74">
        <f t="shared" si="26"/>
        <v>0</v>
      </c>
      <c r="K117" s="74">
        <f t="shared" si="26"/>
        <v>0</v>
      </c>
      <c r="L117" s="74">
        <f t="shared" si="26"/>
        <v>0</v>
      </c>
      <c r="M117" s="74">
        <f t="shared" si="26"/>
        <v>0</v>
      </c>
      <c r="N117" s="74">
        <f t="shared" si="26"/>
        <v>0</v>
      </c>
      <c r="O117" s="74">
        <f t="shared" si="26"/>
        <v>0</v>
      </c>
      <c r="P117" s="74">
        <f t="shared" si="26"/>
        <v>0</v>
      </c>
      <c r="Q117" s="74">
        <f t="shared" si="26"/>
        <v>0</v>
      </c>
      <c r="R117" s="74">
        <f t="shared" si="26"/>
        <v>0</v>
      </c>
      <c r="S117" s="74">
        <f>S8/D8%-100</f>
        <v>0</v>
      </c>
      <c r="T117" s="74">
        <f t="shared" ref="T117:T161" si="27">T8/D8%-100</f>
        <v>0</v>
      </c>
      <c r="U117" s="74">
        <f t="shared" ref="U117:U161" si="28">U8/D8%-100</f>
        <v>0</v>
      </c>
      <c r="V117" s="74">
        <f t="shared" ref="V117:V161" si="29">V8/D8%-100</f>
        <v>0</v>
      </c>
      <c r="W117" s="74">
        <f t="shared" ref="W117:W159" si="30">W8/D8%-100</f>
        <v>0</v>
      </c>
      <c r="X117" s="74">
        <f t="shared" ref="X117:X159" si="31">X8/D8%-100</f>
        <v>-3.3982232147195597E-2</v>
      </c>
      <c r="Y117" s="74">
        <f t="shared" ref="Y117:Y159" si="32">Y8/D8%-100</f>
        <v>0</v>
      </c>
    </row>
    <row r="118" spans="1:25" s="11" customFormat="1" x14ac:dyDescent="0.2">
      <c r="A118" s="11">
        <v>3</v>
      </c>
      <c r="B118" s="28">
        <v>116</v>
      </c>
      <c r="C118" s="34" t="s">
        <v>28</v>
      </c>
      <c r="D118" s="48">
        <v>0</v>
      </c>
      <c r="E118" s="74">
        <f>E9/$D$9%-100</f>
        <v>0</v>
      </c>
      <c r="F118" s="74">
        <f t="shared" ref="F118:R118" si="33">F9/$D$9%-100</f>
        <v>0</v>
      </c>
      <c r="G118" s="74">
        <f t="shared" si="33"/>
        <v>0</v>
      </c>
      <c r="H118" s="74">
        <f t="shared" si="33"/>
        <v>0</v>
      </c>
      <c r="I118" s="74">
        <f t="shared" si="33"/>
        <v>0</v>
      </c>
      <c r="J118" s="74">
        <f t="shared" si="33"/>
        <v>0</v>
      </c>
      <c r="K118" s="74">
        <f t="shared" si="33"/>
        <v>0</v>
      </c>
      <c r="L118" s="74">
        <f t="shared" si="33"/>
        <v>0</v>
      </c>
      <c r="M118" s="74">
        <f t="shared" si="33"/>
        <v>0</v>
      </c>
      <c r="N118" s="74">
        <f t="shared" si="33"/>
        <v>0</v>
      </c>
      <c r="O118" s="74">
        <f t="shared" si="33"/>
        <v>0</v>
      </c>
      <c r="P118" s="74">
        <f t="shared" si="33"/>
        <v>0</v>
      </c>
      <c r="Q118" s="74">
        <f t="shared" si="33"/>
        <v>0</v>
      </c>
      <c r="R118" s="74">
        <f t="shared" si="33"/>
        <v>0</v>
      </c>
      <c r="S118" s="74">
        <f t="shared" ref="S118:S161" si="34">S9/D9%-100</f>
        <v>0</v>
      </c>
      <c r="T118" s="74">
        <f t="shared" si="27"/>
        <v>0</v>
      </c>
      <c r="U118" s="74">
        <f t="shared" si="28"/>
        <v>0</v>
      </c>
      <c r="V118" s="74">
        <f t="shared" si="29"/>
        <v>0</v>
      </c>
      <c r="W118" s="74">
        <f t="shared" si="30"/>
        <v>0</v>
      </c>
      <c r="X118" s="74">
        <f t="shared" si="31"/>
        <v>-4.9875311720697403E-2</v>
      </c>
      <c r="Y118" s="74">
        <f t="shared" si="32"/>
        <v>0</v>
      </c>
    </row>
    <row r="119" spans="1:25" s="11" customFormat="1" x14ac:dyDescent="0.2">
      <c r="A119" s="11">
        <v>4</v>
      </c>
      <c r="B119" s="21">
        <v>117</v>
      </c>
      <c r="C119" s="22" t="s">
        <v>30</v>
      </c>
      <c r="D119" s="48">
        <v>0</v>
      </c>
      <c r="E119" s="74">
        <f>E10/$D$10%-100</f>
        <v>0</v>
      </c>
      <c r="F119" s="74">
        <f t="shared" ref="F119:R119" si="35">F10/$D$10%-100</f>
        <v>0</v>
      </c>
      <c r="G119" s="74">
        <f t="shared" si="35"/>
        <v>0</v>
      </c>
      <c r="H119" s="74">
        <f t="shared" si="35"/>
        <v>0</v>
      </c>
      <c r="I119" s="74">
        <f t="shared" si="35"/>
        <v>0</v>
      </c>
      <c r="J119" s="74">
        <f t="shared" si="35"/>
        <v>0</v>
      </c>
      <c r="K119" s="74">
        <f t="shared" si="35"/>
        <v>0</v>
      </c>
      <c r="L119" s="74">
        <f t="shared" si="35"/>
        <v>0</v>
      </c>
      <c r="M119" s="74">
        <f t="shared" si="35"/>
        <v>0</v>
      </c>
      <c r="N119" s="74">
        <f t="shared" si="35"/>
        <v>0</v>
      </c>
      <c r="O119" s="74">
        <f t="shared" si="35"/>
        <v>0</v>
      </c>
      <c r="P119" s="74">
        <f t="shared" si="35"/>
        <v>0</v>
      </c>
      <c r="Q119" s="74">
        <f t="shared" si="35"/>
        <v>0</v>
      </c>
      <c r="R119" s="74">
        <f t="shared" si="35"/>
        <v>0</v>
      </c>
      <c r="S119" s="74">
        <f t="shared" si="34"/>
        <v>0</v>
      </c>
      <c r="T119" s="74">
        <f t="shared" si="27"/>
        <v>0</v>
      </c>
      <c r="U119" s="74">
        <f t="shared" si="28"/>
        <v>0</v>
      </c>
      <c r="V119" s="74">
        <f t="shared" si="29"/>
        <v>0</v>
      </c>
      <c r="W119" s="74">
        <f t="shared" si="30"/>
        <v>0</v>
      </c>
      <c r="X119" s="74">
        <f t="shared" si="31"/>
        <v>-1.55678368490442E-3</v>
      </c>
      <c r="Y119" s="74">
        <f t="shared" si="32"/>
        <v>0</v>
      </c>
    </row>
    <row r="120" spans="1:25" s="11" customFormat="1" x14ac:dyDescent="0.2">
      <c r="A120" s="11">
        <v>5</v>
      </c>
      <c r="B120" s="21">
        <v>118</v>
      </c>
      <c r="C120" s="22" t="s">
        <v>49</v>
      </c>
      <c r="D120" s="48">
        <v>0</v>
      </c>
      <c r="E120" s="74">
        <f>E11/$D$11%-100</f>
        <v>0</v>
      </c>
      <c r="F120" s="74">
        <f t="shared" ref="F120:R120" si="36">F11/$D$11%-100</f>
        <v>0</v>
      </c>
      <c r="G120" s="74">
        <f t="shared" si="36"/>
        <v>-0.1</v>
      </c>
      <c r="H120" s="74">
        <f t="shared" si="36"/>
        <v>-0.1</v>
      </c>
      <c r="I120" s="74">
        <f t="shared" si="36"/>
        <v>-0.1</v>
      </c>
      <c r="J120" s="74">
        <f t="shared" si="36"/>
        <v>0</v>
      </c>
      <c r="K120" s="74">
        <f t="shared" si="36"/>
        <v>-0.1</v>
      </c>
      <c r="L120" s="74">
        <f t="shared" si="36"/>
        <v>-0.1</v>
      </c>
      <c r="M120" s="74">
        <f t="shared" si="36"/>
        <v>-0.1</v>
      </c>
      <c r="N120" s="74">
        <f t="shared" si="36"/>
        <v>-0.1</v>
      </c>
      <c r="O120" s="74">
        <f t="shared" si="36"/>
        <v>-0.1</v>
      </c>
      <c r="P120" s="74">
        <f t="shared" si="36"/>
        <v>-0.1</v>
      </c>
      <c r="Q120" s="74">
        <f t="shared" si="36"/>
        <v>-0.1</v>
      </c>
      <c r="R120" s="74">
        <f t="shared" si="36"/>
        <v>-0.1</v>
      </c>
      <c r="S120" s="74">
        <f t="shared" si="34"/>
        <v>-0.1</v>
      </c>
      <c r="T120" s="74">
        <f t="shared" si="27"/>
        <v>-0.1</v>
      </c>
      <c r="U120" s="74">
        <f t="shared" si="28"/>
        <v>0</v>
      </c>
      <c r="V120" s="74">
        <f t="shared" si="29"/>
        <v>0</v>
      </c>
      <c r="W120" s="74">
        <f t="shared" si="30"/>
        <v>-0.1</v>
      </c>
      <c r="X120" s="74">
        <f t="shared" si="31"/>
        <v>-5.8209758866070202E-2</v>
      </c>
      <c r="Y120" s="74">
        <f t="shared" si="32"/>
        <v>-0.1</v>
      </c>
    </row>
    <row r="121" spans="1:25" s="11" customFormat="1" x14ac:dyDescent="0.2">
      <c r="A121" s="11">
        <v>6</v>
      </c>
      <c r="B121" s="21">
        <v>119</v>
      </c>
      <c r="C121" s="22" t="s">
        <v>10</v>
      </c>
      <c r="D121" s="48">
        <v>0</v>
      </c>
      <c r="E121" s="74">
        <f>E12/$D$12%-100</f>
        <v>0</v>
      </c>
      <c r="F121" s="74">
        <f t="shared" ref="F121:R121" si="37">F12/$D$12%-100</f>
        <v>0</v>
      </c>
      <c r="G121" s="74">
        <f t="shared" si="37"/>
        <v>0</v>
      </c>
      <c r="H121" s="74">
        <f t="shared" si="37"/>
        <v>0</v>
      </c>
      <c r="I121" s="74">
        <f t="shared" si="37"/>
        <v>0</v>
      </c>
      <c r="J121" s="74">
        <f t="shared" si="37"/>
        <v>0</v>
      </c>
      <c r="K121" s="74">
        <f t="shared" si="37"/>
        <v>0</v>
      </c>
      <c r="L121" s="74">
        <f t="shared" si="37"/>
        <v>0</v>
      </c>
      <c r="M121" s="74">
        <f t="shared" si="37"/>
        <v>0</v>
      </c>
      <c r="N121" s="74">
        <f t="shared" si="37"/>
        <v>0</v>
      </c>
      <c r="O121" s="74">
        <f t="shared" si="37"/>
        <v>0</v>
      </c>
      <c r="P121" s="74">
        <f t="shared" si="37"/>
        <v>0</v>
      </c>
      <c r="Q121" s="74">
        <f t="shared" si="37"/>
        <v>0</v>
      </c>
      <c r="R121" s="74">
        <f t="shared" si="37"/>
        <v>0</v>
      </c>
      <c r="S121" s="74">
        <f t="shared" si="34"/>
        <v>0</v>
      </c>
      <c r="T121" s="74">
        <f t="shared" si="27"/>
        <v>0</v>
      </c>
      <c r="U121" s="74">
        <f t="shared" si="28"/>
        <v>0</v>
      </c>
      <c r="V121" s="74">
        <f t="shared" si="29"/>
        <v>0</v>
      </c>
      <c r="W121" s="74">
        <f t="shared" si="30"/>
        <v>0</v>
      </c>
      <c r="X121" s="74">
        <f t="shared" si="31"/>
        <v>3.4962997494432102E-3</v>
      </c>
      <c r="Y121" s="74">
        <f t="shared" si="32"/>
        <v>0</v>
      </c>
    </row>
    <row r="122" spans="1:25" s="11" customFormat="1" x14ac:dyDescent="0.2">
      <c r="A122" s="11">
        <v>7</v>
      </c>
      <c r="B122" s="21">
        <v>121</v>
      </c>
      <c r="C122" s="22" t="s">
        <v>33</v>
      </c>
      <c r="D122" s="48">
        <v>0</v>
      </c>
      <c r="E122" s="74">
        <f>E13/$D$13%-100</f>
        <v>0</v>
      </c>
      <c r="F122" s="74">
        <f t="shared" ref="F122:R122" si="38">F13/$D$13%-100</f>
        <v>0</v>
      </c>
      <c r="G122" s="74">
        <f t="shared" si="38"/>
        <v>0</v>
      </c>
      <c r="H122" s="74">
        <f t="shared" si="38"/>
        <v>0</v>
      </c>
      <c r="I122" s="74">
        <f t="shared" si="38"/>
        <v>0</v>
      </c>
      <c r="J122" s="74">
        <f t="shared" si="38"/>
        <v>0</v>
      </c>
      <c r="K122" s="74">
        <f t="shared" si="38"/>
        <v>0</v>
      </c>
      <c r="L122" s="74">
        <f t="shared" si="38"/>
        <v>0</v>
      </c>
      <c r="M122" s="74">
        <f t="shared" si="38"/>
        <v>0</v>
      </c>
      <c r="N122" s="74">
        <f t="shared" si="38"/>
        <v>0</v>
      </c>
      <c r="O122" s="74">
        <f t="shared" si="38"/>
        <v>0</v>
      </c>
      <c r="P122" s="74">
        <f t="shared" si="38"/>
        <v>0</v>
      </c>
      <c r="Q122" s="74">
        <f t="shared" si="38"/>
        <v>0</v>
      </c>
      <c r="R122" s="74">
        <f t="shared" si="38"/>
        <v>0</v>
      </c>
      <c r="S122" s="74">
        <f t="shared" si="34"/>
        <v>0</v>
      </c>
      <c r="T122" s="74">
        <f t="shared" si="27"/>
        <v>0</v>
      </c>
      <c r="U122" s="74">
        <f t="shared" si="28"/>
        <v>0</v>
      </c>
      <c r="V122" s="74">
        <f t="shared" si="29"/>
        <v>0</v>
      </c>
      <c r="W122" s="74">
        <f t="shared" si="30"/>
        <v>0</v>
      </c>
      <c r="X122" s="74">
        <f t="shared" si="31"/>
        <v>3.0042058882429501E-2</v>
      </c>
      <c r="Y122" s="74">
        <f t="shared" si="32"/>
        <v>0</v>
      </c>
    </row>
    <row r="123" spans="1:25" s="1" customFormat="1" x14ac:dyDescent="0.2">
      <c r="A123" s="11">
        <v>8</v>
      </c>
      <c r="B123" s="21">
        <v>125</v>
      </c>
      <c r="C123" s="22" t="s">
        <v>42</v>
      </c>
      <c r="D123" s="48">
        <v>0</v>
      </c>
      <c r="E123" s="74">
        <f>E14/$D$14%-100</f>
        <v>0</v>
      </c>
      <c r="F123" s="74">
        <f t="shared" ref="F123:R123" si="39">F14/$D$14%-100</f>
        <v>0</v>
      </c>
      <c r="G123" s="74">
        <f t="shared" si="39"/>
        <v>0</v>
      </c>
      <c r="H123" s="74">
        <f t="shared" si="39"/>
        <v>0</v>
      </c>
      <c r="I123" s="74">
        <f t="shared" si="39"/>
        <v>0</v>
      </c>
      <c r="J123" s="74">
        <f t="shared" si="39"/>
        <v>0</v>
      </c>
      <c r="K123" s="74">
        <f t="shared" si="39"/>
        <v>0</v>
      </c>
      <c r="L123" s="74">
        <f t="shared" si="39"/>
        <v>0</v>
      </c>
      <c r="M123" s="74">
        <f t="shared" si="39"/>
        <v>0</v>
      </c>
      <c r="N123" s="74">
        <f t="shared" si="39"/>
        <v>0</v>
      </c>
      <c r="O123" s="74">
        <f t="shared" si="39"/>
        <v>0</v>
      </c>
      <c r="P123" s="74">
        <f t="shared" si="39"/>
        <v>0</v>
      </c>
      <c r="Q123" s="74">
        <f t="shared" si="39"/>
        <v>0</v>
      </c>
      <c r="R123" s="74">
        <f t="shared" si="39"/>
        <v>0</v>
      </c>
      <c r="S123" s="74">
        <f t="shared" si="34"/>
        <v>0</v>
      </c>
      <c r="T123" s="74">
        <f t="shared" si="27"/>
        <v>0</v>
      </c>
      <c r="U123" s="74">
        <f t="shared" si="28"/>
        <v>0</v>
      </c>
      <c r="V123" s="74">
        <f t="shared" si="29"/>
        <v>0</v>
      </c>
      <c r="W123" s="74">
        <f t="shared" si="30"/>
        <v>0</v>
      </c>
      <c r="X123" s="74">
        <f t="shared" si="31"/>
        <v>2.72824001236955E-2</v>
      </c>
      <c r="Y123" s="74">
        <f t="shared" si="32"/>
        <v>0</v>
      </c>
    </row>
    <row r="124" spans="1:25" s="2" customFormat="1" x14ac:dyDescent="0.2">
      <c r="A124" s="11">
        <v>9</v>
      </c>
      <c r="B124" s="21">
        <v>126</v>
      </c>
      <c r="C124" s="22" t="s">
        <v>11</v>
      </c>
      <c r="D124" s="48">
        <v>0</v>
      </c>
      <c r="E124" s="74">
        <f>E15/$D$15%-100</f>
        <v>0</v>
      </c>
      <c r="F124" s="74">
        <f t="shared" ref="F124:R124" si="40">F15/$D$15%-100</f>
        <v>0</v>
      </c>
      <c r="G124" s="74">
        <f t="shared" si="40"/>
        <v>0</v>
      </c>
      <c r="H124" s="74">
        <f t="shared" si="40"/>
        <v>0</v>
      </c>
      <c r="I124" s="74">
        <f t="shared" si="40"/>
        <v>0</v>
      </c>
      <c r="J124" s="74">
        <f t="shared" si="40"/>
        <v>0</v>
      </c>
      <c r="K124" s="74">
        <f t="shared" si="40"/>
        <v>0</v>
      </c>
      <c r="L124" s="74">
        <f t="shared" si="40"/>
        <v>0</v>
      </c>
      <c r="M124" s="74">
        <f t="shared" si="40"/>
        <v>0</v>
      </c>
      <c r="N124" s="74">
        <f t="shared" si="40"/>
        <v>0</v>
      </c>
      <c r="O124" s="74">
        <f t="shared" si="40"/>
        <v>0</v>
      </c>
      <c r="P124" s="74">
        <f t="shared" si="40"/>
        <v>0</v>
      </c>
      <c r="Q124" s="74">
        <f t="shared" si="40"/>
        <v>0</v>
      </c>
      <c r="R124" s="74">
        <f t="shared" si="40"/>
        <v>0</v>
      </c>
      <c r="S124" s="74">
        <f t="shared" si="34"/>
        <v>0</v>
      </c>
      <c r="T124" s="74">
        <f t="shared" si="27"/>
        <v>0</v>
      </c>
      <c r="U124" s="74">
        <f t="shared" si="28"/>
        <v>0</v>
      </c>
      <c r="V124" s="74">
        <f t="shared" si="29"/>
        <v>0</v>
      </c>
      <c r="W124" s="74">
        <f t="shared" si="30"/>
        <v>0</v>
      </c>
      <c r="X124" s="74">
        <f t="shared" si="31"/>
        <v>7.7249903437603996E-3</v>
      </c>
      <c r="Y124" s="74">
        <f t="shared" si="32"/>
        <v>0</v>
      </c>
    </row>
    <row r="125" spans="1:25" s="12" customFormat="1" x14ac:dyDescent="0.2">
      <c r="A125" s="11">
        <v>10</v>
      </c>
      <c r="B125" s="21">
        <v>127</v>
      </c>
      <c r="C125" s="22" t="s">
        <v>12</v>
      </c>
      <c r="D125" s="48">
        <v>0</v>
      </c>
      <c r="E125" s="74">
        <f>E16/$D$16%-100</f>
        <v>0</v>
      </c>
      <c r="F125" s="74">
        <f t="shared" ref="F125:R125" si="41">F16/$D$16%-100</f>
        <v>0</v>
      </c>
      <c r="G125" s="74">
        <f t="shared" si="41"/>
        <v>0</v>
      </c>
      <c r="H125" s="74">
        <f t="shared" si="41"/>
        <v>0</v>
      </c>
      <c r="I125" s="74">
        <f t="shared" si="41"/>
        <v>0</v>
      </c>
      <c r="J125" s="74">
        <f t="shared" si="41"/>
        <v>0</v>
      </c>
      <c r="K125" s="74">
        <f t="shared" si="41"/>
        <v>0</v>
      </c>
      <c r="L125" s="74">
        <f t="shared" si="41"/>
        <v>0</v>
      </c>
      <c r="M125" s="74">
        <f t="shared" si="41"/>
        <v>0</v>
      </c>
      <c r="N125" s="74">
        <f t="shared" si="41"/>
        <v>0</v>
      </c>
      <c r="O125" s="74">
        <f t="shared" si="41"/>
        <v>0</v>
      </c>
      <c r="P125" s="74">
        <f t="shared" si="41"/>
        <v>0</v>
      </c>
      <c r="Q125" s="74">
        <f t="shared" si="41"/>
        <v>0</v>
      </c>
      <c r="R125" s="74">
        <f t="shared" si="41"/>
        <v>0</v>
      </c>
      <c r="S125" s="74">
        <f t="shared" si="34"/>
        <v>0</v>
      </c>
      <c r="T125" s="74">
        <f t="shared" si="27"/>
        <v>0</v>
      </c>
      <c r="U125" s="74">
        <f t="shared" si="28"/>
        <v>0</v>
      </c>
      <c r="V125" s="74">
        <f t="shared" si="29"/>
        <v>0</v>
      </c>
      <c r="W125" s="74">
        <f t="shared" si="30"/>
        <v>0</v>
      </c>
      <c r="X125" s="74">
        <f t="shared" si="31"/>
        <v>1.34766348843129E-3</v>
      </c>
      <c r="Y125" s="74">
        <f t="shared" si="32"/>
        <v>0</v>
      </c>
    </row>
    <row r="126" spans="1:25" x14ac:dyDescent="0.2">
      <c r="A126" s="11">
        <v>11</v>
      </c>
      <c r="B126" s="21">
        <v>128</v>
      </c>
      <c r="C126" s="22" t="s">
        <v>13</v>
      </c>
      <c r="D126" s="48">
        <v>0</v>
      </c>
      <c r="E126" s="74">
        <f>E17/$D$17%-100</f>
        <v>0</v>
      </c>
      <c r="F126" s="74">
        <f t="shared" ref="F126:R126" si="42">F17/$D$17%-100</f>
        <v>0</v>
      </c>
      <c r="G126" s="74">
        <f t="shared" si="42"/>
        <v>0</v>
      </c>
      <c r="H126" s="74">
        <f t="shared" si="42"/>
        <v>0</v>
      </c>
      <c r="I126" s="74">
        <f t="shared" si="42"/>
        <v>0</v>
      </c>
      <c r="J126" s="74">
        <f t="shared" si="42"/>
        <v>0</v>
      </c>
      <c r="K126" s="74">
        <f t="shared" si="42"/>
        <v>0</v>
      </c>
      <c r="L126" s="74">
        <f t="shared" si="42"/>
        <v>0</v>
      </c>
      <c r="M126" s="74">
        <f t="shared" si="42"/>
        <v>0</v>
      </c>
      <c r="N126" s="74">
        <f t="shared" si="42"/>
        <v>0</v>
      </c>
      <c r="O126" s="74">
        <f t="shared" si="42"/>
        <v>0</v>
      </c>
      <c r="P126" s="74">
        <f t="shared" si="42"/>
        <v>0</v>
      </c>
      <c r="Q126" s="74">
        <f t="shared" si="42"/>
        <v>0</v>
      </c>
      <c r="R126" s="74">
        <f t="shared" si="42"/>
        <v>0</v>
      </c>
      <c r="S126" s="74">
        <f t="shared" si="34"/>
        <v>0</v>
      </c>
      <c r="T126" s="74">
        <f t="shared" si="27"/>
        <v>0</v>
      </c>
      <c r="U126" s="74">
        <f t="shared" si="28"/>
        <v>0</v>
      </c>
      <c r="V126" s="74">
        <f t="shared" si="29"/>
        <v>0</v>
      </c>
      <c r="W126" s="74">
        <f t="shared" si="30"/>
        <v>0</v>
      </c>
      <c r="X126" s="74">
        <f t="shared" si="31"/>
        <v>-2.4531411706092899E-2</v>
      </c>
      <c r="Y126" s="74">
        <f t="shared" si="32"/>
        <v>0</v>
      </c>
    </row>
    <row r="127" spans="1:25" customFormat="1" x14ac:dyDescent="0.2">
      <c r="A127" s="11">
        <v>12</v>
      </c>
      <c r="B127" s="21">
        <v>135</v>
      </c>
      <c r="C127" s="22" t="s">
        <v>14</v>
      </c>
      <c r="D127" s="48">
        <v>0</v>
      </c>
      <c r="E127" s="74">
        <f>E18/$D$18%-100</f>
        <v>0</v>
      </c>
      <c r="F127" s="74">
        <f t="shared" ref="F127:R127" si="43">F18/$D$18%-100</f>
        <v>0</v>
      </c>
      <c r="G127" s="74">
        <f t="shared" si="43"/>
        <v>0</v>
      </c>
      <c r="H127" s="74">
        <f t="shared" si="43"/>
        <v>0</v>
      </c>
      <c r="I127" s="74">
        <f t="shared" si="43"/>
        <v>0</v>
      </c>
      <c r="J127" s="74">
        <f t="shared" si="43"/>
        <v>0</v>
      </c>
      <c r="K127" s="74">
        <f t="shared" si="43"/>
        <v>0</v>
      </c>
      <c r="L127" s="74">
        <f t="shared" si="43"/>
        <v>0</v>
      </c>
      <c r="M127" s="74">
        <f t="shared" si="43"/>
        <v>0</v>
      </c>
      <c r="N127" s="74">
        <f t="shared" si="43"/>
        <v>0</v>
      </c>
      <c r="O127" s="74">
        <f t="shared" si="43"/>
        <v>0</v>
      </c>
      <c r="P127" s="74">
        <f t="shared" si="43"/>
        <v>0</v>
      </c>
      <c r="Q127" s="74">
        <f t="shared" si="43"/>
        <v>0</v>
      </c>
      <c r="R127" s="74">
        <f t="shared" si="43"/>
        <v>0</v>
      </c>
      <c r="S127" s="74">
        <f t="shared" si="34"/>
        <v>0</v>
      </c>
      <c r="T127" s="74">
        <f t="shared" si="27"/>
        <v>0</v>
      </c>
      <c r="U127" s="74">
        <f t="shared" si="28"/>
        <v>0</v>
      </c>
      <c r="V127" s="74">
        <f t="shared" si="29"/>
        <v>0</v>
      </c>
      <c r="W127" s="74">
        <f t="shared" si="30"/>
        <v>0</v>
      </c>
      <c r="X127" s="74">
        <f t="shared" si="31"/>
        <v>-9.5663265306171804E-3</v>
      </c>
      <c r="Y127" s="74">
        <f t="shared" si="32"/>
        <v>0</v>
      </c>
    </row>
    <row r="128" spans="1:25" s="25" customFormat="1" x14ac:dyDescent="0.2">
      <c r="A128" s="11">
        <v>13</v>
      </c>
      <c r="B128" s="37">
        <v>136</v>
      </c>
      <c r="C128" s="38" t="s">
        <v>15</v>
      </c>
      <c r="D128" s="51">
        <v>0</v>
      </c>
      <c r="E128" s="75">
        <f>E19/$D$19%-100</f>
        <v>0</v>
      </c>
      <c r="F128" s="75">
        <f t="shared" ref="F128:R128" si="44">F19/$D$19%-100</f>
        <v>0</v>
      </c>
      <c r="G128" s="75">
        <f t="shared" si="44"/>
        <v>0</v>
      </c>
      <c r="H128" s="75">
        <f t="shared" si="44"/>
        <v>0</v>
      </c>
      <c r="I128" s="75">
        <f t="shared" si="44"/>
        <v>0</v>
      </c>
      <c r="J128" s="75">
        <f t="shared" si="44"/>
        <v>0</v>
      </c>
      <c r="K128" s="75">
        <f t="shared" si="44"/>
        <v>0</v>
      </c>
      <c r="L128" s="75">
        <f t="shared" si="44"/>
        <v>0</v>
      </c>
      <c r="M128" s="75">
        <f t="shared" si="44"/>
        <v>0</v>
      </c>
      <c r="N128" s="75">
        <f t="shared" si="44"/>
        <v>0</v>
      </c>
      <c r="O128" s="75">
        <f t="shared" si="44"/>
        <v>0</v>
      </c>
      <c r="P128" s="75">
        <f t="shared" si="44"/>
        <v>0</v>
      </c>
      <c r="Q128" s="75">
        <f t="shared" si="44"/>
        <v>0</v>
      </c>
      <c r="R128" s="75">
        <f t="shared" si="44"/>
        <v>0</v>
      </c>
      <c r="S128" s="75">
        <f t="shared" si="34"/>
        <v>0</v>
      </c>
      <c r="T128" s="75">
        <f t="shared" si="27"/>
        <v>0</v>
      </c>
      <c r="U128" s="75">
        <f t="shared" si="28"/>
        <v>0</v>
      </c>
      <c r="V128" s="75">
        <f t="shared" si="29"/>
        <v>0</v>
      </c>
      <c r="W128" s="75">
        <f t="shared" si="30"/>
        <v>0</v>
      </c>
      <c r="X128" s="75">
        <f t="shared" si="31"/>
        <v>-1.9848883831201599E-3</v>
      </c>
      <c r="Y128" s="75">
        <f t="shared" si="32"/>
        <v>0</v>
      </c>
    </row>
    <row r="129" spans="1:25" customFormat="1" x14ac:dyDescent="0.2">
      <c r="A129" s="11">
        <v>14</v>
      </c>
      <c r="B129" s="21">
        <v>211</v>
      </c>
      <c r="C129" s="22" t="s">
        <v>34</v>
      </c>
      <c r="D129" s="48">
        <v>0</v>
      </c>
      <c r="E129" s="74">
        <f>E20/$D$20%-100</f>
        <v>0</v>
      </c>
      <c r="F129" s="74">
        <f t="shared" ref="F129:R129" si="45">F20/$D$20%-100</f>
        <v>0</v>
      </c>
      <c r="G129" s="74">
        <f t="shared" si="45"/>
        <v>0</v>
      </c>
      <c r="H129" s="74">
        <f t="shared" si="45"/>
        <v>0</v>
      </c>
      <c r="I129" s="74">
        <f t="shared" si="45"/>
        <v>0</v>
      </c>
      <c r="J129" s="74">
        <f t="shared" si="45"/>
        <v>0</v>
      </c>
      <c r="K129" s="74">
        <f t="shared" si="45"/>
        <v>0</v>
      </c>
      <c r="L129" s="74">
        <f t="shared" si="45"/>
        <v>0</v>
      </c>
      <c r="M129" s="74">
        <f t="shared" si="45"/>
        <v>0</v>
      </c>
      <c r="N129" s="74">
        <f t="shared" si="45"/>
        <v>0</v>
      </c>
      <c r="O129" s="74">
        <f t="shared" si="45"/>
        <v>0</v>
      </c>
      <c r="P129" s="74">
        <f t="shared" si="45"/>
        <v>0</v>
      </c>
      <c r="Q129" s="74">
        <f t="shared" si="45"/>
        <v>0</v>
      </c>
      <c r="R129" s="74">
        <f t="shared" si="45"/>
        <v>0</v>
      </c>
      <c r="S129" s="74">
        <f t="shared" si="34"/>
        <v>0</v>
      </c>
      <c r="T129" s="74">
        <f t="shared" si="27"/>
        <v>0</v>
      </c>
      <c r="U129" s="74">
        <f t="shared" si="28"/>
        <v>0</v>
      </c>
      <c r="V129" s="74">
        <f t="shared" si="29"/>
        <v>0</v>
      </c>
      <c r="W129" s="74">
        <f t="shared" si="30"/>
        <v>0</v>
      </c>
      <c r="X129" s="74">
        <f t="shared" si="31"/>
        <v>-1.42643178090083E-2</v>
      </c>
      <c r="Y129" s="74">
        <f t="shared" si="32"/>
        <v>0</v>
      </c>
    </row>
    <row r="130" spans="1:25" x14ac:dyDescent="0.2">
      <c r="A130" s="11">
        <v>15</v>
      </c>
      <c r="B130" s="21">
        <v>212</v>
      </c>
      <c r="C130" s="22" t="s">
        <v>35</v>
      </c>
      <c r="D130" s="48">
        <v>0</v>
      </c>
      <c r="E130" s="74">
        <f>E21/$D$21%-100</f>
        <v>0</v>
      </c>
      <c r="F130" s="74">
        <f t="shared" ref="F130:R130" si="46">F21/$D$21%-100</f>
        <v>0</v>
      </c>
      <c r="G130" s="74">
        <f t="shared" si="46"/>
        <v>0</v>
      </c>
      <c r="H130" s="74">
        <f t="shared" si="46"/>
        <v>0</v>
      </c>
      <c r="I130" s="74">
        <f t="shared" si="46"/>
        <v>0</v>
      </c>
      <c r="J130" s="74">
        <f t="shared" si="46"/>
        <v>0</v>
      </c>
      <c r="K130" s="74">
        <f t="shared" si="46"/>
        <v>0</v>
      </c>
      <c r="L130" s="74">
        <f t="shared" si="46"/>
        <v>0</v>
      </c>
      <c r="M130" s="74">
        <f t="shared" si="46"/>
        <v>0</v>
      </c>
      <c r="N130" s="74">
        <f t="shared" si="46"/>
        <v>0</v>
      </c>
      <c r="O130" s="74">
        <f t="shared" si="46"/>
        <v>0</v>
      </c>
      <c r="P130" s="74">
        <f t="shared" si="46"/>
        <v>0</v>
      </c>
      <c r="Q130" s="74">
        <f t="shared" si="46"/>
        <v>0</v>
      </c>
      <c r="R130" s="74">
        <f t="shared" si="46"/>
        <v>0</v>
      </c>
      <c r="S130" s="74">
        <f t="shared" si="34"/>
        <v>0</v>
      </c>
      <c r="T130" s="74">
        <f t="shared" si="27"/>
        <v>0</v>
      </c>
      <c r="U130" s="74">
        <f t="shared" si="28"/>
        <v>0</v>
      </c>
      <c r="V130" s="74">
        <f t="shared" si="29"/>
        <v>0</v>
      </c>
      <c r="W130" s="74">
        <f t="shared" si="30"/>
        <v>0</v>
      </c>
      <c r="X130" s="74">
        <f t="shared" si="31"/>
        <v>-1.7296050735069499E-2</v>
      </c>
      <c r="Y130" s="74">
        <f t="shared" si="32"/>
        <v>0</v>
      </c>
    </row>
    <row r="131" spans="1:25" s="11" customFormat="1" x14ac:dyDescent="0.2">
      <c r="A131" s="11">
        <v>16</v>
      </c>
      <c r="B131" s="21">
        <v>215</v>
      </c>
      <c r="C131" s="22" t="s">
        <v>31</v>
      </c>
      <c r="D131" s="48">
        <v>0</v>
      </c>
      <c r="E131" s="74">
        <f>E22/$D$22%-100</f>
        <v>0</v>
      </c>
      <c r="F131" s="74">
        <f t="shared" ref="F131:R131" si="47">F22/$D$22%-100</f>
        <v>0</v>
      </c>
      <c r="G131" s="74">
        <f t="shared" si="47"/>
        <v>0</v>
      </c>
      <c r="H131" s="74">
        <f t="shared" si="47"/>
        <v>0</v>
      </c>
      <c r="I131" s="74">
        <f t="shared" si="47"/>
        <v>0</v>
      </c>
      <c r="J131" s="74">
        <f t="shared" si="47"/>
        <v>0</v>
      </c>
      <c r="K131" s="74">
        <f t="shared" si="47"/>
        <v>0</v>
      </c>
      <c r="L131" s="74">
        <f t="shared" si="47"/>
        <v>0</v>
      </c>
      <c r="M131" s="74">
        <f t="shared" si="47"/>
        <v>0</v>
      </c>
      <c r="N131" s="74">
        <f t="shared" si="47"/>
        <v>0</v>
      </c>
      <c r="O131" s="74">
        <f t="shared" si="47"/>
        <v>0</v>
      </c>
      <c r="P131" s="74">
        <f t="shared" si="47"/>
        <v>0</v>
      </c>
      <c r="Q131" s="74">
        <f t="shared" si="47"/>
        <v>0</v>
      </c>
      <c r="R131" s="74">
        <f t="shared" si="47"/>
        <v>0</v>
      </c>
      <c r="S131" s="74">
        <f t="shared" si="34"/>
        <v>0</v>
      </c>
      <c r="T131" s="74">
        <f t="shared" si="27"/>
        <v>0</v>
      </c>
      <c r="U131" s="74">
        <f t="shared" si="28"/>
        <v>0</v>
      </c>
      <c r="V131" s="74">
        <f t="shared" si="29"/>
        <v>0</v>
      </c>
      <c r="W131" s="74">
        <f t="shared" si="30"/>
        <v>0</v>
      </c>
      <c r="X131" s="74">
        <f t="shared" si="31"/>
        <v>2.9494174900449401E-2</v>
      </c>
      <c r="Y131" s="74">
        <f t="shared" si="32"/>
        <v>0</v>
      </c>
    </row>
    <row r="132" spans="1:25" s="11" customFormat="1" x14ac:dyDescent="0.2">
      <c r="A132" s="11">
        <v>17</v>
      </c>
      <c r="B132" s="21">
        <v>216</v>
      </c>
      <c r="C132" s="22" t="s">
        <v>44</v>
      </c>
      <c r="D132" s="48">
        <v>0</v>
      </c>
      <c r="E132" s="74">
        <f>E23/$D$23%-100</f>
        <v>0</v>
      </c>
      <c r="F132" s="74">
        <f t="shared" ref="F132:R132" si="48">F23/$D$23%-100</f>
        <v>0</v>
      </c>
      <c r="G132" s="74">
        <f t="shared" si="48"/>
        <v>0</v>
      </c>
      <c r="H132" s="74">
        <f t="shared" si="48"/>
        <v>0</v>
      </c>
      <c r="I132" s="74">
        <f t="shared" si="48"/>
        <v>0</v>
      </c>
      <c r="J132" s="74">
        <f t="shared" si="48"/>
        <v>0</v>
      </c>
      <c r="K132" s="74">
        <f t="shared" si="48"/>
        <v>0</v>
      </c>
      <c r="L132" s="74">
        <f t="shared" si="48"/>
        <v>0</v>
      </c>
      <c r="M132" s="74">
        <f t="shared" si="48"/>
        <v>0</v>
      </c>
      <c r="N132" s="74">
        <f t="shared" si="48"/>
        <v>0</v>
      </c>
      <c r="O132" s="74">
        <f t="shared" si="48"/>
        <v>0</v>
      </c>
      <c r="P132" s="74">
        <f t="shared" si="48"/>
        <v>0</v>
      </c>
      <c r="Q132" s="74">
        <f t="shared" si="48"/>
        <v>0</v>
      </c>
      <c r="R132" s="74">
        <f t="shared" si="48"/>
        <v>0</v>
      </c>
      <c r="S132" s="74">
        <f t="shared" si="34"/>
        <v>0</v>
      </c>
      <c r="T132" s="74">
        <f t="shared" si="27"/>
        <v>0</v>
      </c>
      <c r="U132" s="74">
        <f t="shared" si="28"/>
        <v>0</v>
      </c>
      <c r="V132" s="74">
        <f t="shared" si="29"/>
        <v>0</v>
      </c>
      <c r="W132" s="74">
        <f t="shared" si="30"/>
        <v>-0.1</v>
      </c>
      <c r="X132" s="74">
        <f t="shared" si="31"/>
        <v>-5.2786876370433299E-2</v>
      </c>
      <c r="Y132" s="74">
        <f t="shared" si="32"/>
        <v>-0.1</v>
      </c>
    </row>
    <row r="133" spans="1:25" s="11" customFormat="1" x14ac:dyDescent="0.2">
      <c r="A133" s="11">
        <v>18</v>
      </c>
      <c r="B133" s="21">
        <v>221</v>
      </c>
      <c r="C133" s="22" t="s">
        <v>36</v>
      </c>
      <c r="D133" s="48">
        <v>0</v>
      </c>
      <c r="E133" s="74">
        <f>E24/$D$24%-100</f>
        <v>0</v>
      </c>
      <c r="F133" s="74">
        <f t="shared" ref="F133:R133" si="49">F24/$D$24%-100</f>
        <v>0</v>
      </c>
      <c r="G133" s="74">
        <f t="shared" si="49"/>
        <v>0</v>
      </c>
      <c r="H133" s="74">
        <f t="shared" si="49"/>
        <v>0</v>
      </c>
      <c r="I133" s="74">
        <f t="shared" si="49"/>
        <v>0</v>
      </c>
      <c r="J133" s="74">
        <f t="shared" si="49"/>
        <v>0</v>
      </c>
      <c r="K133" s="74">
        <f t="shared" si="49"/>
        <v>0</v>
      </c>
      <c r="L133" s="74">
        <f t="shared" si="49"/>
        <v>0</v>
      </c>
      <c r="M133" s="74">
        <f t="shared" si="49"/>
        <v>0</v>
      </c>
      <c r="N133" s="74">
        <f t="shared" si="49"/>
        <v>0</v>
      </c>
      <c r="O133" s="74">
        <f t="shared" si="49"/>
        <v>0</v>
      </c>
      <c r="P133" s="74">
        <f t="shared" si="49"/>
        <v>0</v>
      </c>
      <c r="Q133" s="74">
        <f t="shared" si="49"/>
        <v>0</v>
      </c>
      <c r="R133" s="74">
        <f t="shared" si="49"/>
        <v>0</v>
      </c>
      <c r="S133" s="74">
        <f t="shared" si="34"/>
        <v>0</v>
      </c>
      <c r="T133" s="74">
        <f t="shared" si="27"/>
        <v>0</v>
      </c>
      <c r="U133" s="74">
        <f t="shared" si="28"/>
        <v>0</v>
      </c>
      <c r="V133" s="74">
        <f t="shared" si="29"/>
        <v>0</v>
      </c>
      <c r="W133" s="74">
        <f t="shared" si="30"/>
        <v>0.1</v>
      </c>
      <c r="X133" s="74">
        <f t="shared" si="31"/>
        <v>5.5131857024718997E-2</v>
      </c>
      <c r="Y133" s="74">
        <f t="shared" si="32"/>
        <v>0</v>
      </c>
    </row>
    <row r="134" spans="1:25" s="11" customFormat="1" x14ac:dyDescent="0.2">
      <c r="A134" s="11">
        <v>19</v>
      </c>
      <c r="B134" s="28">
        <v>222</v>
      </c>
      <c r="C134" s="34" t="s">
        <v>37</v>
      </c>
      <c r="D134" s="48">
        <v>0</v>
      </c>
      <c r="E134" s="74">
        <f>E25/$D$25%-100</f>
        <v>0</v>
      </c>
      <c r="F134" s="74">
        <f t="shared" ref="F134:R134" si="50">F25/$D$25%-100</f>
        <v>0</v>
      </c>
      <c r="G134" s="74">
        <f t="shared" si="50"/>
        <v>0</v>
      </c>
      <c r="H134" s="74">
        <f t="shared" si="50"/>
        <v>0</v>
      </c>
      <c r="I134" s="74">
        <f t="shared" si="50"/>
        <v>0</v>
      </c>
      <c r="J134" s="74">
        <f t="shared" si="50"/>
        <v>0</v>
      </c>
      <c r="K134" s="74">
        <f t="shared" si="50"/>
        <v>0</v>
      </c>
      <c r="L134" s="74">
        <f t="shared" si="50"/>
        <v>0</v>
      </c>
      <c r="M134" s="74">
        <f t="shared" si="50"/>
        <v>0</v>
      </c>
      <c r="N134" s="74">
        <f t="shared" si="50"/>
        <v>0</v>
      </c>
      <c r="O134" s="74">
        <f t="shared" si="50"/>
        <v>0</v>
      </c>
      <c r="P134" s="74">
        <f t="shared" si="50"/>
        <v>0</v>
      </c>
      <c r="Q134" s="74">
        <f t="shared" si="50"/>
        <v>0</v>
      </c>
      <c r="R134" s="74">
        <f t="shared" si="50"/>
        <v>0</v>
      </c>
      <c r="S134" s="74">
        <f t="shared" si="34"/>
        <v>0</v>
      </c>
      <c r="T134" s="74">
        <f t="shared" si="27"/>
        <v>0</v>
      </c>
      <c r="U134" s="74">
        <f t="shared" si="28"/>
        <v>0</v>
      </c>
      <c r="V134" s="74">
        <f t="shared" si="29"/>
        <v>0</v>
      </c>
      <c r="W134" s="74">
        <f t="shared" si="30"/>
        <v>0</v>
      </c>
      <c r="X134" s="74">
        <f t="shared" si="31"/>
        <v>1.37978613314971E-2</v>
      </c>
      <c r="Y134" s="74">
        <f t="shared" si="32"/>
        <v>0</v>
      </c>
    </row>
    <row r="135" spans="1:25" s="11" customFormat="1" x14ac:dyDescent="0.2">
      <c r="A135" s="11">
        <v>20</v>
      </c>
      <c r="B135" s="28">
        <v>225</v>
      </c>
      <c r="C135" s="34" t="s">
        <v>16</v>
      </c>
      <c r="D135" s="48">
        <v>0</v>
      </c>
      <c r="E135" s="74">
        <f>E26/$D$26%-100</f>
        <v>0</v>
      </c>
      <c r="F135" s="74">
        <f t="shared" ref="F135:R135" si="51">F26/$D$26%-100</f>
        <v>0</v>
      </c>
      <c r="G135" s="74">
        <f t="shared" si="51"/>
        <v>0</v>
      </c>
      <c r="H135" s="74">
        <f t="shared" si="51"/>
        <v>0</v>
      </c>
      <c r="I135" s="74">
        <f t="shared" si="51"/>
        <v>0</v>
      </c>
      <c r="J135" s="74">
        <f t="shared" si="51"/>
        <v>0</v>
      </c>
      <c r="K135" s="74">
        <f t="shared" si="51"/>
        <v>0</v>
      </c>
      <c r="L135" s="74">
        <f t="shared" si="51"/>
        <v>0</v>
      </c>
      <c r="M135" s="74">
        <f t="shared" si="51"/>
        <v>0</v>
      </c>
      <c r="N135" s="74">
        <f t="shared" si="51"/>
        <v>0</v>
      </c>
      <c r="O135" s="74">
        <f t="shared" si="51"/>
        <v>0</v>
      </c>
      <c r="P135" s="74">
        <f t="shared" si="51"/>
        <v>0</v>
      </c>
      <c r="Q135" s="74">
        <f t="shared" si="51"/>
        <v>0</v>
      </c>
      <c r="R135" s="74">
        <f t="shared" si="51"/>
        <v>0</v>
      </c>
      <c r="S135" s="74">
        <f t="shared" si="34"/>
        <v>0</v>
      </c>
      <c r="T135" s="74">
        <f t="shared" si="27"/>
        <v>0</v>
      </c>
      <c r="U135" s="74">
        <f t="shared" si="28"/>
        <v>0</v>
      </c>
      <c r="V135" s="74">
        <f t="shared" si="29"/>
        <v>0</v>
      </c>
      <c r="W135" s="74">
        <f t="shared" si="30"/>
        <v>0</v>
      </c>
      <c r="X135" s="74">
        <f t="shared" si="31"/>
        <v>-3.3738191632920703E-2</v>
      </c>
      <c r="Y135" s="74">
        <f t="shared" si="32"/>
        <v>0</v>
      </c>
    </row>
    <row r="136" spans="1:25" s="11" customFormat="1" x14ac:dyDescent="0.2">
      <c r="A136" s="11">
        <v>21</v>
      </c>
      <c r="B136" s="28">
        <v>226</v>
      </c>
      <c r="C136" s="34" t="s">
        <v>17</v>
      </c>
      <c r="D136" s="48">
        <v>0</v>
      </c>
      <c r="E136" s="74">
        <f>E27/$D$27%-100</f>
        <v>0</v>
      </c>
      <c r="F136" s="74">
        <f t="shared" ref="F136:R136" si="52">F27/$D$27%-100</f>
        <v>0</v>
      </c>
      <c r="G136" s="74">
        <f t="shared" si="52"/>
        <v>0</v>
      </c>
      <c r="H136" s="74">
        <f t="shared" si="52"/>
        <v>0</v>
      </c>
      <c r="I136" s="74">
        <f t="shared" si="52"/>
        <v>0</v>
      </c>
      <c r="J136" s="74">
        <f t="shared" si="52"/>
        <v>0</v>
      </c>
      <c r="K136" s="74">
        <f t="shared" si="52"/>
        <v>0</v>
      </c>
      <c r="L136" s="74">
        <f t="shared" si="52"/>
        <v>0</v>
      </c>
      <c r="M136" s="74">
        <f t="shared" si="52"/>
        <v>0</v>
      </c>
      <c r="N136" s="74">
        <f t="shared" si="52"/>
        <v>0</v>
      </c>
      <c r="O136" s="74">
        <f t="shared" si="52"/>
        <v>0</v>
      </c>
      <c r="P136" s="74">
        <f t="shared" si="52"/>
        <v>0</v>
      </c>
      <c r="Q136" s="74">
        <f t="shared" si="52"/>
        <v>0</v>
      </c>
      <c r="R136" s="74">
        <f t="shared" si="52"/>
        <v>0</v>
      </c>
      <c r="S136" s="74">
        <f t="shared" si="34"/>
        <v>0</v>
      </c>
      <c r="T136" s="74">
        <f t="shared" si="27"/>
        <v>0</v>
      </c>
      <c r="U136" s="74">
        <f t="shared" si="28"/>
        <v>0</v>
      </c>
      <c r="V136" s="74">
        <f t="shared" si="29"/>
        <v>0</v>
      </c>
      <c r="W136" s="74">
        <f t="shared" si="30"/>
        <v>0</v>
      </c>
      <c r="X136" s="74">
        <f t="shared" si="31"/>
        <v>-2.8259763748366101E-3</v>
      </c>
      <c r="Y136" s="74">
        <f t="shared" si="32"/>
        <v>0</v>
      </c>
    </row>
    <row r="137" spans="1:25" s="1" customFormat="1" x14ac:dyDescent="0.2">
      <c r="A137" s="11">
        <v>22</v>
      </c>
      <c r="B137" s="28">
        <v>231</v>
      </c>
      <c r="C137" s="34" t="s">
        <v>38</v>
      </c>
      <c r="D137" s="48">
        <v>0</v>
      </c>
      <c r="E137" s="74">
        <f>E28/$D$28%-100</f>
        <v>0</v>
      </c>
      <c r="F137" s="74">
        <f t="shared" ref="F137:R137" si="53">F28/$D$28%-100</f>
        <v>0</v>
      </c>
      <c r="G137" s="74">
        <f t="shared" si="53"/>
        <v>0</v>
      </c>
      <c r="H137" s="74">
        <f t="shared" si="53"/>
        <v>0</v>
      </c>
      <c r="I137" s="74">
        <f t="shared" si="53"/>
        <v>0.2</v>
      </c>
      <c r="J137" s="74">
        <f t="shared" si="53"/>
        <v>0.2</v>
      </c>
      <c r="K137" s="74">
        <f t="shared" si="53"/>
        <v>0.2</v>
      </c>
      <c r="L137" s="74">
        <f t="shared" si="53"/>
        <v>0.2</v>
      </c>
      <c r="M137" s="74">
        <f t="shared" si="53"/>
        <v>0.2</v>
      </c>
      <c r="N137" s="74">
        <f t="shared" si="53"/>
        <v>0.2</v>
      </c>
      <c r="O137" s="74">
        <f t="shared" si="53"/>
        <v>0.2</v>
      </c>
      <c r="P137" s="74">
        <f t="shared" si="53"/>
        <v>0.2</v>
      </c>
      <c r="Q137" s="74">
        <f t="shared" si="53"/>
        <v>0.2</v>
      </c>
      <c r="R137" s="74">
        <f t="shared" si="53"/>
        <v>0.2</v>
      </c>
      <c r="S137" s="74">
        <f t="shared" si="34"/>
        <v>0.2</v>
      </c>
      <c r="T137" s="74">
        <f t="shared" si="27"/>
        <v>0.2</v>
      </c>
      <c r="U137" s="74">
        <f t="shared" si="28"/>
        <v>0.2</v>
      </c>
      <c r="V137" s="74">
        <f t="shared" si="29"/>
        <v>0.2</v>
      </c>
      <c r="W137" s="74">
        <f t="shared" si="30"/>
        <v>0.3</v>
      </c>
      <c r="X137" s="74">
        <f t="shared" si="31"/>
        <v>0.265821490645124</v>
      </c>
      <c r="Y137" s="74">
        <f t="shared" si="32"/>
        <v>0.2</v>
      </c>
    </row>
    <row r="138" spans="1:25" s="2" customFormat="1" x14ac:dyDescent="0.2">
      <c r="A138" s="11">
        <v>23</v>
      </c>
      <c r="B138" s="28">
        <v>235</v>
      </c>
      <c r="C138" s="34" t="s">
        <v>7</v>
      </c>
      <c r="D138" s="48">
        <v>0</v>
      </c>
      <c r="E138" s="74">
        <f>E29/$D$29%-100</f>
        <v>0</v>
      </c>
      <c r="F138" s="74">
        <f t="shared" ref="F138:R138" si="54">F29/$D$29%-100</f>
        <v>0</v>
      </c>
      <c r="G138" s="74">
        <f t="shared" si="54"/>
        <v>0</v>
      </c>
      <c r="H138" s="74">
        <f t="shared" si="54"/>
        <v>0</v>
      </c>
      <c r="I138" s="74">
        <f t="shared" si="54"/>
        <v>0</v>
      </c>
      <c r="J138" s="74">
        <f t="shared" si="54"/>
        <v>0</v>
      </c>
      <c r="K138" s="74">
        <f t="shared" si="54"/>
        <v>0</v>
      </c>
      <c r="L138" s="74">
        <f t="shared" si="54"/>
        <v>0</v>
      </c>
      <c r="M138" s="74">
        <f t="shared" si="54"/>
        <v>0</v>
      </c>
      <c r="N138" s="74">
        <f t="shared" si="54"/>
        <v>0</v>
      </c>
      <c r="O138" s="74">
        <f t="shared" si="54"/>
        <v>0</v>
      </c>
      <c r="P138" s="74">
        <f t="shared" si="54"/>
        <v>0</v>
      </c>
      <c r="Q138" s="74">
        <f t="shared" si="54"/>
        <v>0</v>
      </c>
      <c r="R138" s="74">
        <f t="shared" si="54"/>
        <v>0</v>
      </c>
      <c r="S138" s="74">
        <f t="shared" si="34"/>
        <v>0</v>
      </c>
      <c r="T138" s="74">
        <f t="shared" si="27"/>
        <v>0</v>
      </c>
      <c r="U138" s="74">
        <f t="shared" si="28"/>
        <v>0</v>
      </c>
      <c r="V138" s="74">
        <f t="shared" si="29"/>
        <v>0</v>
      </c>
      <c r="W138" s="74">
        <f t="shared" si="30"/>
        <v>0</v>
      </c>
      <c r="X138" s="74">
        <f t="shared" si="31"/>
        <v>-3.1346390149707297E-2</v>
      </c>
      <c r="Y138" s="74">
        <f t="shared" si="32"/>
        <v>0</v>
      </c>
    </row>
    <row r="139" spans="1:25" s="12" customFormat="1" x14ac:dyDescent="0.2">
      <c r="A139" s="11">
        <v>24</v>
      </c>
      <c r="B139" s="28">
        <v>236</v>
      </c>
      <c r="C139" s="34" t="s">
        <v>18</v>
      </c>
      <c r="D139" s="48">
        <v>0</v>
      </c>
      <c r="E139" s="74">
        <f>E30/$D$30%-100</f>
        <v>0</v>
      </c>
      <c r="F139" s="74">
        <f t="shared" ref="F139:R139" si="55">F30/$D$30%-100</f>
        <v>0</v>
      </c>
      <c r="G139" s="74">
        <f t="shared" si="55"/>
        <v>0</v>
      </c>
      <c r="H139" s="74">
        <f t="shared" si="55"/>
        <v>0</v>
      </c>
      <c r="I139" s="74">
        <f t="shared" si="55"/>
        <v>0</v>
      </c>
      <c r="J139" s="74">
        <f t="shared" si="55"/>
        <v>0</v>
      </c>
      <c r="K139" s="74">
        <f t="shared" si="55"/>
        <v>0</v>
      </c>
      <c r="L139" s="74">
        <f t="shared" si="55"/>
        <v>0</v>
      </c>
      <c r="M139" s="74">
        <f t="shared" si="55"/>
        <v>0</v>
      </c>
      <c r="N139" s="74">
        <f t="shared" si="55"/>
        <v>0</v>
      </c>
      <c r="O139" s="74">
        <f t="shared" si="55"/>
        <v>0</v>
      </c>
      <c r="P139" s="74">
        <f t="shared" si="55"/>
        <v>0</v>
      </c>
      <c r="Q139" s="74">
        <f t="shared" si="55"/>
        <v>0</v>
      </c>
      <c r="R139" s="74">
        <f t="shared" si="55"/>
        <v>0</v>
      </c>
      <c r="S139" s="74">
        <f t="shared" si="34"/>
        <v>0</v>
      </c>
      <c r="T139" s="74">
        <f t="shared" si="27"/>
        <v>0</v>
      </c>
      <c r="U139" s="74">
        <f t="shared" si="28"/>
        <v>0</v>
      </c>
      <c r="V139" s="74">
        <f t="shared" si="29"/>
        <v>0</v>
      </c>
      <c r="W139" s="74">
        <f t="shared" si="30"/>
        <v>-0.1</v>
      </c>
      <c r="X139" s="74">
        <f t="shared" si="31"/>
        <v>-5.2273915316249003E-2</v>
      </c>
      <c r="Y139" s="74">
        <f t="shared" si="32"/>
        <v>-0.1</v>
      </c>
    </row>
    <row r="140" spans="1:25" x14ac:dyDescent="0.2">
      <c r="A140" s="11">
        <v>25</v>
      </c>
      <c r="B140" s="41">
        <v>237</v>
      </c>
      <c r="C140" s="42" t="s">
        <v>40</v>
      </c>
      <c r="D140" s="51">
        <v>0</v>
      </c>
      <c r="E140" s="75">
        <f>E31/$D$31%-100</f>
        <v>0</v>
      </c>
      <c r="F140" s="75">
        <f t="shared" ref="F140:R140" si="56">F31/$D$31%-100</f>
        <v>0</v>
      </c>
      <c r="G140" s="75">
        <f t="shared" si="56"/>
        <v>0</v>
      </c>
      <c r="H140" s="75">
        <f t="shared" si="56"/>
        <v>0</v>
      </c>
      <c r="I140" s="75">
        <f t="shared" si="56"/>
        <v>0</v>
      </c>
      <c r="J140" s="75">
        <f t="shared" si="56"/>
        <v>0</v>
      </c>
      <c r="K140" s="75">
        <f t="shared" si="56"/>
        <v>0</v>
      </c>
      <c r="L140" s="75">
        <f t="shared" si="56"/>
        <v>0</v>
      </c>
      <c r="M140" s="75">
        <f t="shared" si="56"/>
        <v>0</v>
      </c>
      <c r="N140" s="75">
        <f t="shared" si="56"/>
        <v>0</v>
      </c>
      <c r="O140" s="75">
        <f t="shared" si="56"/>
        <v>0</v>
      </c>
      <c r="P140" s="75">
        <f t="shared" si="56"/>
        <v>0</v>
      </c>
      <c r="Q140" s="75">
        <f t="shared" si="56"/>
        <v>0</v>
      </c>
      <c r="R140" s="75">
        <f t="shared" si="56"/>
        <v>0</v>
      </c>
      <c r="S140" s="75">
        <f t="shared" si="34"/>
        <v>0</v>
      </c>
      <c r="T140" s="75">
        <f t="shared" si="27"/>
        <v>0</v>
      </c>
      <c r="U140" s="75">
        <f t="shared" si="28"/>
        <v>0</v>
      </c>
      <c r="V140" s="75">
        <f t="shared" si="29"/>
        <v>0</v>
      </c>
      <c r="W140" s="75">
        <f t="shared" si="30"/>
        <v>0</v>
      </c>
      <c r="X140" s="75">
        <f t="shared" si="31"/>
        <v>-2.9862746224083001E-2</v>
      </c>
      <c r="Y140" s="75">
        <f t="shared" si="32"/>
        <v>0</v>
      </c>
    </row>
    <row r="141" spans="1:25" customFormat="1" x14ac:dyDescent="0.2">
      <c r="A141" s="11">
        <v>26</v>
      </c>
      <c r="B141" s="28">
        <v>311</v>
      </c>
      <c r="C141" s="34" t="s">
        <v>6</v>
      </c>
      <c r="D141" s="48">
        <v>0</v>
      </c>
      <c r="E141" s="74">
        <f>E32/$D$32%-100</f>
        <v>0</v>
      </c>
      <c r="F141" s="74">
        <f t="shared" ref="F141:R141" si="57">F32/$D$32%-100</f>
        <v>0</v>
      </c>
      <c r="G141" s="74">
        <f t="shared" si="57"/>
        <v>0</v>
      </c>
      <c r="H141" s="74">
        <f t="shared" si="57"/>
        <v>0</v>
      </c>
      <c r="I141" s="74">
        <f t="shared" si="57"/>
        <v>0</v>
      </c>
      <c r="J141" s="74">
        <f t="shared" si="57"/>
        <v>0</v>
      </c>
      <c r="K141" s="74">
        <f t="shared" si="57"/>
        <v>0</v>
      </c>
      <c r="L141" s="74">
        <f t="shared" si="57"/>
        <v>0</v>
      </c>
      <c r="M141" s="74">
        <f t="shared" si="57"/>
        <v>0</v>
      </c>
      <c r="N141" s="74">
        <f t="shared" si="57"/>
        <v>0</v>
      </c>
      <c r="O141" s="74">
        <f t="shared" si="57"/>
        <v>0</v>
      </c>
      <c r="P141" s="74">
        <f t="shared" si="57"/>
        <v>0</v>
      </c>
      <c r="Q141" s="74">
        <f t="shared" si="57"/>
        <v>0</v>
      </c>
      <c r="R141" s="74">
        <f t="shared" si="57"/>
        <v>0</v>
      </c>
      <c r="S141" s="74">
        <f t="shared" si="34"/>
        <v>0</v>
      </c>
      <c r="T141" s="74">
        <f t="shared" si="27"/>
        <v>0</v>
      </c>
      <c r="U141" s="74">
        <f t="shared" si="28"/>
        <v>0</v>
      </c>
      <c r="V141" s="74">
        <f t="shared" si="29"/>
        <v>0</v>
      </c>
      <c r="W141" s="74">
        <f t="shared" si="30"/>
        <v>0</v>
      </c>
      <c r="X141" s="74">
        <f t="shared" si="31"/>
        <v>-6.5338124795886196E-3</v>
      </c>
      <c r="Y141" s="74">
        <f t="shared" si="32"/>
        <v>0</v>
      </c>
    </row>
    <row r="142" spans="1:25" s="25" customFormat="1" x14ac:dyDescent="0.2">
      <c r="A142" s="11">
        <v>27</v>
      </c>
      <c r="B142" s="28">
        <v>315</v>
      </c>
      <c r="C142" s="34" t="s">
        <v>19</v>
      </c>
      <c r="D142" s="48">
        <v>0</v>
      </c>
      <c r="E142" s="74">
        <f>E33/$D$33%-100</f>
        <v>0</v>
      </c>
      <c r="F142" s="74">
        <f t="shared" ref="F142:R142" si="58">F33/$D$33%-100</f>
        <v>0</v>
      </c>
      <c r="G142" s="74">
        <f t="shared" si="58"/>
        <v>0</v>
      </c>
      <c r="H142" s="74">
        <f t="shared" si="58"/>
        <v>0</v>
      </c>
      <c r="I142" s="74">
        <f t="shared" si="58"/>
        <v>0</v>
      </c>
      <c r="J142" s="74">
        <f t="shared" si="58"/>
        <v>0</v>
      </c>
      <c r="K142" s="74">
        <f t="shared" si="58"/>
        <v>0</v>
      </c>
      <c r="L142" s="74">
        <f t="shared" si="58"/>
        <v>0</v>
      </c>
      <c r="M142" s="74">
        <f t="shared" si="58"/>
        <v>0</v>
      </c>
      <c r="N142" s="74">
        <f t="shared" si="58"/>
        <v>0</v>
      </c>
      <c r="O142" s="74">
        <f t="shared" si="58"/>
        <v>0</v>
      </c>
      <c r="P142" s="74">
        <f t="shared" si="58"/>
        <v>0</v>
      </c>
      <c r="Q142" s="74">
        <f t="shared" si="58"/>
        <v>0</v>
      </c>
      <c r="R142" s="74">
        <f t="shared" si="58"/>
        <v>0</v>
      </c>
      <c r="S142" s="74">
        <f t="shared" si="34"/>
        <v>0</v>
      </c>
      <c r="T142" s="74">
        <f t="shared" si="27"/>
        <v>0</v>
      </c>
      <c r="U142" s="74">
        <f t="shared" si="28"/>
        <v>0</v>
      </c>
      <c r="V142" s="74">
        <f t="shared" si="29"/>
        <v>0</v>
      </c>
      <c r="W142" s="74">
        <f t="shared" si="30"/>
        <v>0</v>
      </c>
      <c r="X142" s="74">
        <f t="shared" si="31"/>
        <v>-2.1765311896899701E-3</v>
      </c>
      <c r="Y142" s="74">
        <f t="shared" si="32"/>
        <v>0</v>
      </c>
    </row>
    <row r="143" spans="1:25" customFormat="1" x14ac:dyDescent="0.2">
      <c r="A143" s="11">
        <v>28</v>
      </c>
      <c r="B143" s="28">
        <v>316</v>
      </c>
      <c r="C143" s="34" t="s">
        <v>45</v>
      </c>
      <c r="D143" s="48">
        <v>0</v>
      </c>
      <c r="E143" s="74">
        <f>E34/$D$34%-100</f>
        <v>0</v>
      </c>
      <c r="F143" s="74">
        <f t="shared" ref="F143:R143" si="59">F34/$D$34%-100</f>
        <v>0</v>
      </c>
      <c r="G143" s="74">
        <f t="shared" si="59"/>
        <v>0</v>
      </c>
      <c r="H143" s="74">
        <f t="shared" si="59"/>
        <v>0</v>
      </c>
      <c r="I143" s="74">
        <f t="shared" si="59"/>
        <v>0</v>
      </c>
      <c r="J143" s="74">
        <f t="shared" si="59"/>
        <v>0</v>
      </c>
      <c r="K143" s="74">
        <f t="shared" si="59"/>
        <v>0</v>
      </c>
      <c r="L143" s="74">
        <f t="shared" si="59"/>
        <v>0</v>
      </c>
      <c r="M143" s="74">
        <f t="shared" si="59"/>
        <v>0</v>
      </c>
      <c r="N143" s="74">
        <f t="shared" si="59"/>
        <v>0</v>
      </c>
      <c r="O143" s="74">
        <f t="shared" si="59"/>
        <v>0</v>
      </c>
      <c r="P143" s="74">
        <f t="shared" si="59"/>
        <v>0</v>
      </c>
      <c r="Q143" s="74">
        <f t="shared" si="59"/>
        <v>0</v>
      </c>
      <c r="R143" s="74">
        <f t="shared" si="59"/>
        <v>0</v>
      </c>
      <c r="S143" s="74">
        <f t="shared" si="34"/>
        <v>0</v>
      </c>
      <c r="T143" s="74">
        <f t="shared" si="27"/>
        <v>0</v>
      </c>
      <c r="U143" s="74">
        <f t="shared" si="28"/>
        <v>0</v>
      </c>
      <c r="V143" s="74">
        <f t="shared" si="29"/>
        <v>0</v>
      </c>
      <c r="W143" s="74">
        <f t="shared" si="30"/>
        <v>0</v>
      </c>
      <c r="X143" s="74">
        <f t="shared" si="31"/>
        <v>-1.32376301700248E-2</v>
      </c>
      <c r="Y143" s="74">
        <f t="shared" si="32"/>
        <v>0</v>
      </c>
    </row>
    <row r="144" spans="1:25" x14ac:dyDescent="0.2">
      <c r="A144" s="11">
        <v>29</v>
      </c>
      <c r="B144" s="28">
        <v>317</v>
      </c>
      <c r="C144" s="34" t="s">
        <v>20</v>
      </c>
      <c r="D144" s="48">
        <v>0</v>
      </c>
      <c r="E144" s="74">
        <f>E35/$D$35%-100</f>
        <v>0</v>
      </c>
      <c r="F144" s="74">
        <f t="shared" ref="F144:R144" si="60">F35/$D$35%-100</f>
        <v>0</v>
      </c>
      <c r="G144" s="74">
        <f t="shared" si="60"/>
        <v>0</v>
      </c>
      <c r="H144" s="74">
        <f t="shared" si="60"/>
        <v>0</v>
      </c>
      <c r="I144" s="74">
        <f t="shared" si="60"/>
        <v>0</v>
      </c>
      <c r="J144" s="74">
        <f t="shared" si="60"/>
        <v>0</v>
      </c>
      <c r="K144" s="74">
        <f t="shared" si="60"/>
        <v>0</v>
      </c>
      <c r="L144" s="74">
        <f t="shared" si="60"/>
        <v>0</v>
      </c>
      <c r="M144" s="74">
        <f t="shared" si="60"/>
        <v>0</v>
      </c>
      <c r="N144" s="74">
        <f t="shared" si="60"/>
        <v>0</v>
      </c>
      <c r="O144" s="74">
        <f t="shared" si="60"/>
        <v>0</v>
      </c>
      <c r="P144" s="74">
        <f t="shared" si="60"/>
        <v>0</v>
      </c>
      <c r="Q144" s="74">
        <f t="shared" si="60"/>
        <v>0</v>
      </c>
      <c r="R144" s="74">
        <f t="shared" si="60"/>
        <v>0</v>
      </c>
      <c r="S144" s="74">
        <f t="shared" si="34"/>
        <v>0</v>
      </c>
      <c r="T144" s="74">
        <f t="shared" si="27"/>
        <v>0</v>
      </c>
      <c r="U144" s="74">
        <f t="shared" si="28"/>
        <v>0</v>
      </c>
      <c r="V144" s="74">
        <f t="shared" si="29"/>
        <v>0</v>
      </c>
      <c r="W144" s="74">
        <f t="shared" si="30"/>
        <v>0</v>
      </c>
      <c r="X144" s="74">
        <f t="shared" si="31"/>
        <v>-1.7736118799746198E-2</v>
      </c>
      <c r="Y144" s="74">
        <f t="shared" si="32"/>
        <v>0</v>
      </c>
    </row>
    <row r="145" spans="1:25" s="11" customFormat="1" x14ac:dyDescent="0.2">
      <c r="A145" s="11">
        <v>30</v>
      </c>
      <c r="B145" s="28">
        <v>325</v>
      </c>
      <c r="C145" s="34" t="s">
        <v>5</v>
      </c>
      <c r="D145" s="48">
        <v>0</v>
      </c>
      <c r="E145" s="74">
        <f>E36/$D$36%-100</f>
        <v>0</v>
      </c>
      <c r="F145" s="74">
        <f t="shared" ref="F145:R145" si="61">F36/$D$36%-100</f>
        <v>0</v>
      </c>
      <c r="G145" s="74">
        <f t="shared" si="61"/>
        <v>0</v>
      </c>
      <c r="H145" s="74">
        <f t="shared" si="61"/>
        <v>0</v>
      </c>
      <c r="I145" s="74">
        <f t="shared" si="61"/>
        <v>0</v>
      </c>
      <c r="J145" s="74">
        <f t="shared" si="61"/>
        <v>0</v>
      </c>
      <c r="K145" s="74">
        <f t="shared" si="61"/>
        <v>0</v>
      </c>
      <c r="L145" s="74">
        <f t="shared" si="61"/>
        <v>0</v>
      </c>
      <c r="M145" s="74">
        <f t="shared" si="61"/>
        <v>0</v>
      </c>
      <c r="N145" s="74">
        <f t="shared" si="61"/>
        <v>0</v>
      </c>
      <c r="O145" s="74">
        <f t="shared" si="61"/>
        <v>0</v>
      </c>
      <c r="P145" s="74">
        <f t="shared" si="61"/>
        <v>0</v>
      </c>
      <c r="Q145" s="74">
        <f t="shared" si="61"/>
        <v>0</v>
      </c>
      <c r="R145" s="74">
        <f t="shared" si="61"/>
        <v>0</v>
      </c>
      <c r="S145" s="74">
        <f t="shared" si="34"/>
        <v>0</v>
      </c>
      <c r="T145" s="74">
        <f t="shared" si="27"/>
        <v>0</v>
      </c>
      <c r="U145" s="74">
        <f t="shared" si="28"/>
        <v>0</v>
      </c>
      <c r="V145" s="74">
        <f t="shared" si="29"/>
        <v>0</v>
      </c>
      <c r="W145" s="74">
        <f t="shared" si="30"/>
        <v>0</v>
      </c>
      <c r="X145" s="74">
        <f t="shared" si="31"/>
        <v>-3.8988888166926498E-3</v>
      </c>
      <c r="Y145" s="74">
        <f t="shared" si="32"/>
        <v>0</v>
      </c>
    </row>
    <row r="146" spans="1:25" s="11" customFormat="1" x14ac:dyDescent="0.2">
      <c r="A146" s="11">
        <v>31</v>
      </c>
      <c r="B146" s="28">
        <v>326</v>
      </c>
      <c r="C146" s="34" t="s">
        <v>21</v>
      </c>
      <c r="D146" s="48">
        <v>0</v>
      </c>
      <c r="E146" s="74">
        <f>E37/$D$37%-100</f>
        <v>0</v>
      </c>
      <c r="F146" s="74">
        <f t="shared" ref="F146:R146" si="62">F37/$D$37%-100</f>
        <v>0</v>
      </c>
      <c r="G146" s="74">
        <f t="shared" si="62"/>
        <v>0</v>
      </c>
      <c r="H146" s="74">
        <f t="shared" si="62"/>
        <v>0</v>
      </c>
      <c r="I146" s="74">
        <f t="shared" si="62"/>
        <v>0</v>
      </c>
      <c r="J146" s="74">
        <f t="shared" si="62"/>
        <v>0</v>
      </c>
      <c r="K146" s="74">
        <f t="shared" si="62"/>
        <v>0</v>
      </c>
      <c r="L146" s="74">
        <f t="shared" si="62"/>
        <v>0</v>
      </c>
      <c r="M146" s="74">
        <f t="shared" si="62"/>
        <v>0</v>
      </c>
      <c r="N146" s="74">
        <f t="shared" si="62"/>
        <v>0</v>
      </c>
      <c r="O146" s="74">
        <f t="shared" si="62"/>
        <v>0</v>
      </c>
      <c r="P146" s="74">
        <f t="shared" si="62"/>
        <v>0</v>
      </c>
      <c r="Q146" s="74">
        <f t="shared" si="62"/>
        <v>0</v>
      </c>
      <c r="R146" s="74">
        <f t="shared" si="62"/>
        <v>0</v>
      </c>
      <c r="S146" s="74">
        <f t="shared" si="34"/>
        <v>0</v>
      </c>
      <c r="T146" s="74">
        <f t="shared" si="27"/>
        <v>0</v>
      </c>
      <c r="U146" s="74">
        <f t="shared" si="28"/>
        <v>0</v>
      </c>
      <c r="V146" s="74">
        <f t="shared" si="29"/>
        <v>0</v>
      </c>
      <c r="W146" s="74">
        <f t="shared" si="30"/>
        <v>0</v>
      </c>
      <c r="X146" s="74">
        <f t="shared" si="31"/>
        <v>-8.7768914201120703E-3</v>
      </c>
      <c r="Y146" s="74">
        <f t="shared" si="32"/>
        <v>0</v>
      </c>
    </row>
    <row r="147" spans="1:25" s="11" customFormat="1" x14ac:dyDescent="0.2">
      <c r="A147" s="11">
        <v>32</v>
      </c>
      <c r="B147" s="28">
        <v>327</v>
      </c>
      <c r="C147" s="34" t="s">
        <v>25</v>
      </c>
      <c r="D147" s="48">
        <v>0</v>
      </c>
      <c r="E147" s="74">
        <f>E38/$D$38%-100</f>
        <v>0</v>
      </c>
      <c r="F147" s="74">
        <f t="shared" ref="F147:R147" si="63">F38/$D$38%-100</f>
        <v>0</v>
      </c>
      <c r="G147" s="74">
        <f t="shared" si="63"/>
        <v>0</v>
      </c>
      <c r="H147" s="74">
        <f t="shared" si="63"/>
        <v>0</v>
      </c>
      <c r="I147" s="74">
        <f t="shared" si="63"/>
        <v>0</v>
      </c>
      <c r="J147" s="74">
        <f t="shared" si="63"/>
        <v>0</v>
      </c>
      <c r="K147" s="74">
        <f t="shared" si="63"/>
        <v>0</v>
      </c>
      <c r="L147" s="74">
        <f t="shared" si="63"/>
        <v>0</v>
      </c>
      <c r="M147" s="74">
        <f t="shared" si="63"/>
        <v>0</v>
      </c>
      <c r="N147" s="74">
        <f t="shared" si="63"/>
        <v>0</v>
      </c>
      <c r="O147" s="74">
        <f t="shared" si="63"/>
        <v>0</v>
      </c>
      <c r="P147" s="74">
        <f t="shared" si="63"/>
        <v>0</v>
      </c>
      <c r="Q147" s="74">
        <f t="shared" si="63"/>
        <v>0</v>
      </c>
      <c r="R147" s="74">
        <f t="shared" si="63"/>
        <v>0</v>
      </c>
      <c r="S147" s="74">
        <f t="shared" si="34"/>
        <v>0</v>
      </c>
      <c r="T147" s="74">
        <f t="shared" si="27"/>
        <v>0</v>
      </c>
      <c r="U147" s="74">
        <f t="shared" si="28"/>
        <v>0</v>
      </c>
      <c r="V147" s="74">
        <f t="shared" si="29"/>
        <v>0</v>
      </c>
      <c r="W147" s="74">
        <f t="shared" si="30"/>
        <v>0</v>
      </c>
      <c r="X147" s="74">
        <f t="shared" si="31"/>
        <v>-6.8080007624899998E-3</v>
      </c>
      <c r="Y147" s="74">
        <f t="shared" si="32"/>
        <v>0</v>
      </c>
    </row>
    <row r="148" spans="1:25" s="11" customFormat="1" x14ac:dyDescent="0.2">
      <c r="A148" s="11">
        <v>33</v>
      </c>
      <c r="B148" s="28">
        <v>335</v>
      </c>
      <c r="C148" s="34" t="s">
        <v>3</v>
      </c>
      <c r="D148" s="48">
        <v>0</v>
      </c>
      <c r="E148" s="74">
        <f>E39/$D$39%-100</f>
        <v>0</v>
      </c>
      <c r="F148" s="74">
        <f t="shared" ref="F148:R148" si="64">F39/$D$39%-100</f>
        <v>0</v>
      </c>
      <c r="G148" s="74">
        <f t="shared" si="64"/>
        <v>0</v>
      </c>
      <c r="H148" s="74">
        <f t="shared" si="64"/>
        <v>0</v>
      </c>
      <c r="I148" s="74">
        <f t="shared" si="64"/>
        <v>0</v>
      </c>
      <c r="J148" s="74">
        <f t="shared" si="64"/>
        <v>0</v>
      </c>
      <c r="K148" s="74">
        <f t="shared" si="64"/>
        <v>0</v>
      </c>
      <c r="L148" s="74">
        <f t="shared" si="64"/>
        <v>0</v>
      </c>
      <c r="M148" s="74">
        <f t="shared" si="64"/>
        <v>0</v>
      </c>
      <c r="N148" s="74">
        <f t="shared" si="64"/>
        <v>0</v>
      </c>
      <c r="O148" s="74">
        <f t="shared" si="64"/>
        <v>0</v>
      </c>
      <c r="P148" s="74">
        <f t="shared" si="64"/>
        <v>0</v>
      </c>
      <c r="Q148" s="74">
        <f t="shared" si="64"/>
        <v>0</v>
      </c>
      <c r="R148" s="74">
        <f t="shared" si="64"/>
        <v>0</v>
      </c>
      <c r="S148" s="74">
        <f t="shared" si="34"/>
        <v>0</v>
      </c>
      <c r="T148" s="74">
        <f t="shared" si="27"/>
        <v>0</v>
      </c>
      <c r="U148" s="74">
        <f t="shared" si="28"/>
        <v>0</v>
      </c>
      <c r="V148" s="74">
        <f t="shared" si="29"/>
        <v>0</v>
      </c>
      <c r="W148" s="74">
        <f t="shared" si="30"/>
        <v>0</v>
      </c>
      <c r="X148" s="74">
        <f t="shared" si="31"/>
        <v>1.22253872390843E-3</v>
      </c>
      <c r="Y148" s="74">
        <f t="shared" si="32"/>
        <v>0</v>
      </c>
    </row>
    <row r="149" spans="1:25" s="11" customFormat="1" x14ac:dyDescent="0.2">
      <c r="A149" s="11">
        <v>34</v>
      </c>
      <c r="B149" s="28">
        <v>336</v>
      </c>
      <c r="C149" s="34" t="s">
        <v>29</v>
      </c>
      <c r="D149" s="48">
        <v>0</v>
      </c>
      <c r="E149" s="74">
        <f>E40/$D$40%-100</f>
        <v>0</v>
      </c>
      <c r="F149" s="74">
        <f t="shared" ref="F149:R149" si="65">F40/$D$40%-100</f>
        <v>0</v>
      </c>
      <c r="G149" s="74">
        <f t="shared" si="65"/>
        <v>0</v>
      </c>
      <c r="H149" s="74">
        <f t="shared" si="65"/>
        <v>0</v>
      </c>
      <c r="I149" s="74">
        <f t="shared" si="65"/>
        <v>0</v>
      </c>
      <c r="J149" s="74">
        <f t="shared" si="65"/>
        <v>0</v>
      </c>
      <c r="K149" s="74">
        <f t="shared" si="65"/>
        <v>0</v>
      </c>
      <c r="L149" s="74">
        <f t="shared" si="65"/>
        <v>0</v>
      </c>
      <c r="M149" s="74">
        <f t="shared" si="65"/>
        <v>0</v>
      </c>
      <c r="N149" s="74">
        <f t="shared" si="65"/>
        <v>0</v>
      </c>
      <c r="O149" s="74">
        <f t="shared" si="65"/>
        <v>0</v>
      </c>
      <c r="P149" s="74">
        <f t="shared" si="65"/>
        <v>0</v>
      </c>
      <c r="Q149" s="74">
        <f t="shared" si="65"/>
        <v>0</v>
      </c>
      <c r="R149" s="74">
        <f t="shared" si="65"/>
        <v>0</v>
      </c>
      <c r="S149" s="74">
        <f t="shared" si="34"/>
        <v>0</v>
      </c>
      <c r="T149" s="74">
        <f t="shared" si="27"/>
        <v>0</v>
      </c>
      <c r="U149" s="74">
        <f t="shared" si="28"/>
        <v>0</v>
      </c>
      <c r="V149" s="74">
        <f t="shared" si="29"/>
        <v>0</v>
      </c>
      <c r="W149" s="74">
        <f t="shared" si="30"/>
        <v>0</v>
      </c>
      <c r="X149" s="74">
        <f t="shared" si="31"/>
        <v>-1.36337720929163E-2</v>
      </c>
      <c r="Y149" s="74">
        <f t="shared" si="32"/>
        <v>0</v>
      </c>
    </row>
    <row r="150" spans="1:25" s="11" customFormat="1" x14ac:dyDescent="0.2">
      <c r="A150" s="11">
        <v>35</v>
      </c>
      <c r="B150" s="41">
        <v>337</v>
      </c>
      <c r="C150" s="42" t="s">
        <v>41</v>
      </c>
      <c r="D150" s="51">
        <v>0</v>
      </c>
      <c r="E150" s="75">
        <f>E41/$D$41%-100</f>
        <v>0</v>
      </c>
      <c r="F150" s="75">
        <f t="shared" ref="F150:R150" si="66">F41/$D$41%-100</f>
        <v>0</v>
      </c>
      <c r="G150" s="75">
        <f t="shared" si="66"/>
        <v>0</v>
      </c>
      <c r="H150" s="75">
        <f t="shared" si="66"/>
        <v>0</v>
      </c>
      <c r="I150" s="75">
        <f t="shared" si="66"/>
        <v>0</v>
      </c>
      <c r="J150" s="75">
        <f t="shared" si="66"/>
        <v>0</v>
      </c>
      <c r="K150" s="75">
        <f t="shared" si="66"/>
        <v>0</v>
      </c>
      <c r="L150" s="75">
        <f t="shared" si="66"/>
        <v>0</v>
      </c>
      <c r="M150" s="75">
        <f t="shared" si="66"/>
        <v>0</v>
      </c>
      <c r="N150" s="75">
        <f t="shared" si="66"/>
        <v>0</v>
      </c>
      <c r="O150" s="75">
        <f t="shared" si="66"/>
        <v>0</v>
      </c>
      <c r="P150" s="75">
        <f t="shared" si="66"/>
        <v>0</v>
      </c>
      <c r="Q150" s="75">
        <f t="shared" si="66"/>
        <v>0</v>
      </c>
      <c r="R150" s="75">
        <f t="shared" si="66"/>
        <v>0</v>
      </c>
      <c r="S150" s="75">
        <f t="shared" si="34"/>
        <v>0</v>
      </c>
      <c r="T150" s="75">
        <f t="shared" si="27"/>
        <v>0</v>
      </c>
      <c r="U150" s="75">
        <f t="shared" si="28"/>
        <v>0</v>
      </c>
      <c r="V150" s="75">
        <f t="shared" si="29"/>
        <v>0</v>
      </c>
      <c r="W150" s="75">
        <f t="shared" si="30"/>
        <v>0</v>
      </c>
      <c r="X150" s="75">
        <f t="shared" si="31"/>
        <v>-7.0722608249838004E-3</v>
      </c>
      <c r="Y150" s="75">
        <f t="shared" si="32"/>
        <v>0</v>
      </c>
    </row>
    <row r="151" spans="1:25" s="1" customFormat="1" x14ac:dyDescent="0.2">
      <c r="A151" s="11">
        <v>36</v>
      </c>
      <c r="B151" s="28">
        <v>415</v>
      </c>
      <c r="C151" s="34" t="s">
        <v>9</v>
      </c>
      <c r="D151" s="48">
        <v>0</v>
      </c>
      <c r="E151" s="74">
        <f>E42/$D$42%-100</f>
        <v>0</v>
      </c>
      <c r="F151" s="74">
        <f t="shared" ref="F151:R151" si="67">F42/$D$42%-100</f>
        <v>0</v>
      </c>
      <c r="G151" s="74">
        <f t="shared" si="67"/>
        <v>0</v>
      </c>
      <c r="H151" s="74">
        <f t="shared" si="67"/>
        <v>0</v>
      </c>
      <c r="I151" s="74">
        <f t="shared" si="67"/>
        <v>0</v>
      </c>
      <c r="J151" s="74">
        <f t="shared" si="67"/>
        <v>0</v>
      </c>
      <c r="K151" s="74">
        <f t="shared" si="67"/>
        <v>0</v>
      </c>
      <c r="L151" s="74">
        <f t="shared" si="67"/>
        <v>0</v>
      </c>
      <c r="M151" s="74">
        <f t="shared" si="67"/>
        <v>0</v>
      </c>
      <c r="N151" s="74">
        <f t="shared" si="67"/>
        <v>0</v>
      </c>
      <c r="O151" s="74">
        <f t="shared" si="67"/>
        <v>0</v>
      </c>
      <c r="P151" s="74">
        <f t="shared" si="67"/>
        <v>0</v>
      </c>
      <c r="Q151" s="74">
        <f t="shared" si="67"/>
        <v>0</v>
      </c>
      <c r="R151" s="74">
        <f t="shared" si="67"/>
        <v>-0.1</v>
      </c>
      <c r="S151" s="74">
        <f t="shared" si="34"/>
        <v>-0.1</v>
      </c>
      <c r="T151" s="74">
        <f t="shared" si="27"/>
        <v>-0.1</v>
      </c>
      <c r="U151" s="74">
        <f t="shared" si="28"/>
        <v>-0.1</v>
      </c>
      <c r="V151" s="74">
        <f t="shared" si="29"/>
        <v>-0.1</v>
      </c>
      <c r="W151" s="74">
        <f t="shared" si="30"/>
        <v>-0.1</v>
      </c>
      <c r="X151" s="74">
        <f t="shared" si="31"/>
        <v>-0.14989215076956</v>
      </c>
      <c r="Y151" s="74">
        <f t="shared" si="32"/>
        <v>-0.1</v>
      </c>
    </row>
    <row r="152" spans="1:25" s="2" customFormat="1" x14ac:dyDescent="0.2">
      <c r="A152" s="11">
        <v>37</v>
      </c>
      <c r="B152" s="28">
        <v>416</v>
      </c>
      <c r="C152" s="34" t="s">
        <v>27</v>
      </c>
      <c r="D152" s="48">
        <v>0</v>
      </c>
      <c r="E152" s="74">
        <f>E43/$D$43%-100</f>
        <v>0</v>
      </c>
      <c r="F152" s="74">
        <f t="shared" ref="F152:R152" si="68">F43/$D$43%-100</f>
        <v>0</v>
      </c>
      <c r="G152" s="74">
        <f t="shared" si="68"/>
        <v>0</v>
      </c>
      <c r="H152" s="74">
        <f t="shared" si="68"/>
        <v>0</v>
      </c>
      <c r="I152" s="74">
        <f t="shared" si="68"/>
        <v>0</v>
      </c>
      <c r="J152" s="74">
        <f t="shared" si="68"/>
        <v>0</v>
      </c>
      <c r="K152" s="74">
        <f t="shared" si="68"/>
        <v>0</v>
      </c>
      <c r="L152" s="74">
        <f t="shared" si="68"/>
        <v>0</v>
      </c>
      <c r="M152" s="74">
        <f t="shared" si="68"/>
        <v>0</v>
      </c>
      <c r="N152" s="74">
        <f t="shared" si="68"/>
        <v>0</v>
      </c>
      <c r="O152" s="74">
        <f t="shared" si="68"/>
        <v>0</v>
      </c>
      <c r="P152" s="74">
        <f t="shared" si="68"/>
        <v>0</v>
      </c>
      <c r="Q152" s="74">
        <f t="shared" si="68"/>
        <v>0</v>
      </c>
      <c r="R152" s="74">
        <f t="shared" si="68"/>
        <v>0</v>
      </c>
      <c r="S152" s="74">
        <f t="shared" si="34"/>
        <v>0</v>
      </c>
      <c r="T152" s="74">
        <f t="shared" si="27"/>
        <v>0</v>
      </c>
      <c r="U152" s="74">
        <f t="shared" si="28"/>
        <v>0</v>
      </c>
      <c r="V152" s="74">
        <f t="shared" si="29"/>
        <v>0</v>
      </c>
      <c r="W152" s="74">
        <f t="shared" si="30"/>
        <v>0</v>
      </c>
      <c r="X152" s="74">
        <f t="shared" si="31"/>
        <v>-3.8525253303447501E-3</v>
      </c>
      <c r="Y152" s="74">
        <f t="shared" si="32"/>
        <v>0</v>
      </c>
    </row>
    <row r="153" spans="1:25" s="12" customFormat="1" x14ac:dyDescent="0.2">
      <c r="A153" s="11">
        <v>38</v>
      </c>
      <c r="B153" s="28">
        <v>417</v>
      </c>
      <c r="C153" s="34" t="s">
        <v>22</v>
      </c>
      <c r="D153" s="48">
        <v>0</v>
      </c>
      <c r="E153" s="74">
        <f>E44/$D$44%-100</f>
        <v>0</v>
      </c>
      <c r="F153" s="74">
        <f t="shared" ref="F153:R153" si="69">F44/$D$44%-100</f>
        <v>0</v>
      </c>
      <c r="G153" s="74">
        <f t="shared" si="69"/>
        <v>0</v>
      </c>
      <c r="H153" s="74">
        <f t="shared" si="69"/>
        <v>0</v>
      </c>
      <c r="I153" s="74">
        <f t="shared" si="69"/>
        <v>0</v>
      </c>
      <c r="J153" s="74">
        <f t="shared" si="69"/>
        <v>0</v>
      </c>
      <c r="K153" s="74">
        <f t="shared" si="69"/>
        <v>0</v>
      </c>
      <c r="L153" s="74">
        <f t="shared" si="69"/>
        <v>0</v>
      </c>
      <c r="M153" s="74">
        <f t="shared" si="69"/>
        <v>0</v>
      </c>
      <c r="N153" s="74">
        <f t="shared" si="69"/>
        <v>0</v>
      </c>
      <c r="O153" s="74">
        <f t="shared" si="69"/>
        <v>0</v>
      </c>
      <c r="P153" s="74">
        <f t="shared" si="69"/>
        <v>0</v>
      </c>
      <c r="Q153" s="74">
        <f t="shared" si="69"/>
        <v>0</v>
      </c>
      <c r="R153" s="74">
        <f t="shared" si="69"/>
        <v>0</v>
      </c>
      <c r="S153" s="74">
        <f t="shared" si="34"/>
        <v>0</v>
      </c>
      <c r="T153" s="74">
        <f t="shared" si="27"/>
        <v>0</v>
      </c>
      <c r="U153" s="74">
        <f t="shared" si="28"/>
        <v>0</v>
      </c>
      <c r="V153" s="74">
        <f t="shared" si="29"/>
        <v>0</v>
      </c>
      <c r="W153" s="74">
        <f t="shared" si="30"/>
        <v>0</v>
      </c>
      <c r="X153" s="74">
        <f t="shared" si="31"/>
        <v>-1.52551976637767E-2</v>
      </c>
      <c r="Y153" s="74">
        <f t="shared" si="32"/>
        <v>0</v>
      </c>
    </row>
    <row r="154" spans="1:25" x14ac:dyDescent="0.2">
      <c r="A154" s="11">
        <v>39</v>
      </c>
      <c r="B154" s="28">
        <v>421</v>
      </c>
      <c r="C154" s="34" t="s">
        <v>39</v>
      </c>
      <c r="D154" s="48">
        <v>0</v>
      </c>
      <c r="E154" s="74">
        <f>E45/$D$45%-100</f>
        <v>0</v>
      </c>
      <c r="F154" s="74">
        <f t="shared" ref="F154:R154" si="70">F45/$D$45%-100</f>
        <v>0</v>
      </c>
      <c r="G154" s="74">
        <f t="shared" si="70"/>
        <v>0</v>
      </c>
      <c r="H154" s="74">
        <f t="shared" si="70"/>
        <v>0</v>
      </c>
      <c r="I154" s="74">
        <f t="shared" si="70"/>
        <v>0</v>
      </c>
      <c r="J154" s="74">
        <f t="shared" si="70"/>
        <v>0</v>
      </c>
      <c r="K154" s="74">
        <f t="shared" si="70"/>
        <v>0</v>
      </c>
      <c r="L154" s="74">
        <f t="shared" si="70"/>
        <v>0</v>
      </c>
      <c r="M154" s="74">
        <f t="shared" si="70"/>
        <v>0</v>
      </c>
      <c r="N154" s="74">
        <f t="shared" si="70"/>
        <v>0</v>
      </c>
      <c r="O154" s="74">
        <f t="shared" si="70"/>
        <v>0</v>
      </c>
      <c r="P154" s="74">
        <f t="shared" si="70"/>
        <v>0</v>
      </c>
      <c r="Q154" s="74">
        <f t="shared" si="70"/>
        <v>0</v>
      </c>
      <c r="R154" s="74">
        <f t="shared" si="70"/>
        <v>0</v>
      </c>
      <c r="S154" s="74">
        <f t="shared" si="34"/>
        <v>0</v>
      </c>
      <c r="T154" s="74">
        <f t="shared" si="27"/>
        <v>0</v>
      </c>
      <c r="U154" s="74">
        <f t="shared" si="28"/>
        <v>0</v>
      </c>
      <c r="V154" s="74">
        <f t="shared" si="29"/>
        <v>0</v>
      </c>
      <c r="W154" s="74">
        <f t="shared" si="30"/>
        <v>0</v>
      </c>
      <c r="X154" s="74">
        <f t="shared" si="31"/>
        <v>0</v>
      </c>
      <c r="Y154" s="74">
        <f t="shared" si="32"/>
        <v>0</v>
      </c>
    </row>
    <row r="155" spans="1:25" customFormat="1" x14ac:dyDescent="0.2">
      <c r="A155" s="11">
        <v>40</v>
      </c>
      <c r="B155" s="28">
        <v>425</v>
      </c>
      <c r="C155" s="34" t="s">
        <v>23</v>
      </c>
      <c r="D155" s="48">
        <v>0</v>
      </c>
      <c r="E155" s="74">
        <f>E46/$D$46%-100</f>
        <v>0</v>
      </c>
      <c r="F155" s="74">
        <f t="shared" ref="F155:R155" si="71">F46/$D$46%-100</f>
        <v>0</v>
      </c>
      <c r="G155" s="74">
        <f t="shared" si="71"/>
        <v>0</v>
      </c>
      <c r="H155" s="74">
        <f t="shared" si="71"/>
        <v>0</v>
      </c>
      <c r="I155" s="74">
        <f t="shared" si="71"/>
        <v>0</v>
      </c>
      <c r="J155" s="74">
        <f t="shared" si="71"/>
        <v>0</v>
      </c>
      <c r="K155" s="74">
        <f t="shared" si="71"/>
        <v>0</v>
      </c>
      <c r="L155" s="74">
        <f t="shared" si="71"/>
        <v>0</v>
      </c>
      <c r="M155" s="74">
        <f t="shared" si="71"/>
        <v>0</v>
      </c>
      <c r="N155" s="74">
        <f t="shared" si="71"/>
        <v>0</v>
      </c>
      <c r="O155" s="74">
        <f t="shared" si="71"/>
        <v>0</v>
      </c>
      <c r="P155" s="74">
        <f t="shared" si="71"/>
        <v>0</v>
      </c>
      <c r="Q155" s="74">
        <f t="shared" si="71"/>
        <v>0</v>
      </c>
      <c r="R155" s="74">
        <f t="shared" si="71"/>
        <v>0.1</v>
      </c>
      <c r="S155" s="74">
        <f t="shared" si="34"/>
        <v>0.1</v>
      </c>
      <c r="T155" s="74">
        <f t="shared" si="27"/>
        <v>0.1</v>
      </c>
      <c r="U155" s="74">
        <f t="shared" si="28"/>
        <v>0.1</v>
      </c>
      <c r="V155" s="74">
        <f t="shared" si="29"/>
        <v>0.1</v>
      </c>
      <c r="W155" s="74">
        <f t="shared" si="30"/>
        <v>0.1</v>
      </c>
      <c r="X155" s="74">
        <f t="shared" si="31"/>
        <v>9.2094599572689603E-2</v>
      </c>
      <c r="Y155" s="74">
        <f t="shared" si="32"/>
        <v>0.1</v>
      </c>
    </row>
    <row r="156" spans="1:25" s="25" customFormat="1" x14ac:dyDescent="0.2">
      <c r="A156" s="11">
        <v>41</v>
      </c>
      <c r="B156" s="28">
        <v>426</v>
      </c>
      <c r="C156" s="34" t="s">
        <v>43</v>
      </c>
      <c r="D156" s="48">
        <v>0</v>
      </c>
      <c r="E156" s="74">
        <f>E47/$D$47%-100</f>
        <v>0</v>
      </c>
      <c r="F156" s="74">
        <f t="shared" ref="F156:R156" si="72">F47/$D$47%-100</f>
        <v>0</v>
      </c>
      <c r="G156" s="74">
        <f t="shared" si="72"/>
        <v>0</v>
      </c>
      <c r="H156" s="74">
        <f t="shared" si="72"/>
        <v>0</v>
      </c>
      <c r="I156" s="74">
        <f t="shared" si="72"/>
        <v>0</v>
      </c>
      <c r="J156" s="74">
        <f t="shared" si="72"/>
        <v>0</v>
      </c>
      <c r="K156" s="74">
        <f t="shared" si="72"/>
        <v>0</v>
      </c>
      <c r="L156" s="74">
        <f t="shared" si="72"/>
        <v>0</v>
      </c>
      <c r="M156" s="74">
        <f t="shared" si="72"/>
        <v>0</v>
      </c>
      <c r="N156" s="74">
        <f t="shared" si="72"/>
        <v>0</v>
      </c>
      <c r="O156" s="74">
        <f t="shared" si="72"/>
        <v>0</v>
      </c>
      <c r="P156" s="74">
        <f t="shared" si="72"/>
        <v>0</v>
      </c>
      <c r="Q156" s="74">
        <f t="shared" si="72"/>
        <v>0</v>
      </c>
      <c r="R156" s="74">
        <f t="shared" si="72"/>
        <v>0</v>
      </c>
      <c r="S156" s="74">
        <f t="shared" si="34"/>
        <v>0</v>
      </c>
      <c r="T156" s="74">
        <f t="shared" si="27"/>
        <v>0</v>
      </c>
      <c r="U156" s="74">
        <f t="shared" si="28"/>
        <v>0</v>
      </c>
      <c r="V156" s="74">
        <f t="shared" si="29"/>
        <v>0</v>
      </c>
      <c r="W156" s="74">
        <f t="shared" si="30"/>
        <v>0</v>
      </c>
      <c r="X156" s="74">
        <f t="shared" si="31"/>
        <v>-2.7661143894690099E-2</v>
      </c>
      <c r="Y156" s="74">
        <f t="shared" si="32"/>
        <v>0</v>
      </c>
    </row>
    <row r="157" spans="1:25" customFormat="1" x14ac:dyDescent="0.2">
      <c r="A157" s="11">
        <v>42</v>
      </c>
      <c r="B157" s="28">
        <v>435</v>
      </c>
      <c r="C157" s="34" t="s">
        <v>24</v>
      </c>
      <c r="D157" s="48">
        <v>0</v>
      </c>
      <c r="E157" s="74">
        <f>E48/$D$48%-100</f>
        <v>0</v>
      </c>
      <c r="F157" s="74">
        <f t="shared" ref="F157:R157" si="73">F48/$D$48%-100</f>
        <v>0</v>
      </c>
      <c r="G157" s="74">
        <f t="shared" si="73"/>
        <v>0</v>
      </c>
      <c r="H157" s="74">
        <f t="shared" si="73"/>
        <v>0</v>
      </c>
      <c r="I157" s="74">
        <f t="shared" si="73"/>
        <v>0</v>
      </c>
      <c r="J157" s="74">
        <f t="shared" si="73"/>
        <v>0</v>
      </c>
      <c r="K157" s="74">
        <f t="shared" si="73"/>
        <v>0</v>
      </c>
      <c r="L157" s="74">
        <f t="shared" si="73"/>
        <v>0</v>
      </c>
      <c r="M157" s="74">
        <f t="shared" si="73"/>
        <v>0</v>
      </c>
      <c r="N157" s="74">
        <f t="shared" si="73"/>
        <v>0</v>
      </c>
      <c r="O157" s="74">
        <f t="shared" si="73"/>
        <v>0</v>
      </c>
      <c r="P157" s="74">
        <f t="shared" si="73"/>
        <v>0</v>
      </c>
      <c r="Q157" s="74">
        <f t="shared" si="73"/>
        <v>0</v>
      </c>
      <c r="R157" s="74">
        <f t="shared" si="73"/>
        <v>0</v>
      </c>
      <c r="S157" s="74">
        <f t="shared" si="34"/>
        <v>0</v>
      </c>
      <c r="T157" s="74">
        <f t="shared" si="27"/>
        <v>0</v>
      </c>
      <c r="U157" s="74">
        <f t="shared" si="28"/>
        <v>0</v>
      </c>
      <c r="V157" s="74">
        <f t="shared" si="29"/>
        <v>0</v>
      </c>
      <c r="W157" s="74">
        <f t="shared" si="30"/>
        <v>0</v>
      </c>
      <c r="X157" s="74">
        <f t="shared" si="31"/>
        <v>1.9558872205337301E-2</v>
      </c>
      <c r="Y157" s="74">
        <f t="shared" si="32"/>
        <v>0</v>
      </c>
    </row>
    <row r="158" spans="1:25" x14ac:dyDescent="0.2">
      <c r="A158" s="11">
        <v>43</v>
      </c>
      <c r="B158" s="28">
        <v>436</v>
      </c>
      <c r="C158" s="34" t="s">
        <v>4</v>
      </c>
      <c r="D158" s="48">
        <v>0</v>
      </c>
      <c r="E158" s="74">
        <f>E49/$D$49%-100</f>
        <v>0</v>
      </c>
      <c r="F158" s="74">
        <f t="shared" ref="F158:R158" si="74">F49/$D$49%-100</f>
        <v>0</v>
      </c>
      <c r="G158" s="74">
        <f t="shared" si="74"/>
        <v>0</v>
      </c>
      <c r="H158" s="74">
        <f t="shared" si="74"/>
        <v>0</v>
      </c>
      <c r="I158" s="74">
        <f t="shared" si="74"/>
        <v>0</v>
      </c>
      <c r="J158" s="74">
        <f t="shared" si="74"/>
        <v>0</v>
      </c>
      <c r="K158" s="74">
        <f t="shared" si="74"/>
        <v>0</v>
      </c>
      <c r="L158" s="74">
        <f t="shared" si="74"/>
        <v>0</v>
      </c>
      <c r="M158" s="74">
        <f t="shared" si="74"/>
        <v>0</v>
      </c>
      <c r="N158" s="74">
        <f t="shared" si="74"/>
        <v>0</v>
      </c>
      <c r="O158" s="74">
        <f t="shared" si="74"/>
        <v>0</v>
      </c>
      <c r="P158" s="74">
        <f t="shared" si="74"/>
        <v>0</v>
      </c>
      <c r="Q158" s="74">
        <f t="shared" si="74"/>
        <v>0</v>
      </c>
      <c r="R158" s="74">
        <f t="shared" si="74"/>
        <v>0</v>
      </c>
      <c r="S158" s="74">
        <f t="shared" si="34"/>
        <v>0</v>
      </c>
      <c r="T158" s="74">
        <f t="shared" si="27"/>
        <v>0</v>
      </c>
      <c r="U158" s="74">
        <f t="shared" si="28"/>
        <v>0</v>
      </c>
      <c r="V158" s="74">
        <f t="shared" si="29"/>
        <v>0</v>
      </c>
      <c r="W158" s="74">
        <f t="shared" si="30"/>
        <v>0</v>
      </c>
      <c r="X158" s="74">
        <f t="shared" si="31"/>
        <v>2.3288309268750099E-2</v>
      </c>
      <c r="Y158" s="74">
        <f t="shared" si="32"/>
        <v>0</v>
      </c>
    </row>
    <row r="159" spans="1:25" s="11" customFormat="1" x14ac:dyDescent="0.2">
      <c r="A159" s="11">
        <v>44</v>
      </c>
      <c r="B159" s="41">
        <v>437</v>
      </c>
      <c r="C159" s="42" t="s">
        <v>26</v>
      </c>
      <c r="D159" s="51">
        <v>0</v>
      </c>
      <c r="E159" s="75">
        <f>E50/$D$50%-100</f>
        <v>0</v>
      </c>
      <c r="F159" s="75">
        <f t="shared" ref="F159:R159" si="75">F50/$D$50%-100</f>
        <v>0</v>
      </c>
      <c r="G159" s="75">
        <f t="shared" si="75"/>
        <v>0</v>
      </c>
      <c r="H159" s="75">
        <f t="shared" si="75"/>
        <v>0</v>
      </c>
      <c r="I159" s="75">
        <f t="shared" si="75"/>
        <v>0</v>
      </c>
      <c r="J159" s="75">
        <f t="shared" si="75"/>
        <v>0</v>
      </c>
      <c r="K159" s="75">
        <f t="shared" si="75"/>
        <v>0</v>
      </c>
      <c r="L159" s="75">
        <f t="shared" si="75"/>
        <v>0</v>
      </c>
      <c r="M159" s="75">
        <f t="shared" si="75"/>
        <v>0</v>
      </c>
      <c r="N159" s="75">
        <f t="shared" si="75"/>
        <v>0</v>
      </c>
      <c r="O159" s="75">
        <f t="shared" si="75"/>
        <v>0</v>
      </c>
      <c r="P159" s="75">
        <f t="shared" si="75"/>
        <v>0</v>
      </c>
      <c r="Q159" s="75">
        <f t="shared" si="75"/>
        <v>0</v>
      </c>
      <c r="R159" s="75">
        <f t="shared" si="75"/>
        <v>0</v>
      </c>
      <c r="S159" s="75">
        <f t="shared" si="34"/>
        <v>0</v>
      </c>
      <c r="T159" s="75">
        <f t="shared" si="27"/>
        <v>0</v>
      </c>
      <c r="U159" s="75">
        <f t="shared" si="28"/>
        <v>0</v>
      </c>
      <c r="V159" s="75">
        <f t="shared" si="29"/>
        <v>0</v>
      </c>
      <c r="W159" s="75">
        <f t="shared" si="30"/>
        <v>0</v>
      </c>
      <c r="X159" s="75">
        <f t="shared" si="31"/>
        <v>-1.07941147165178E-2</v>
      </c>
      <c r="Y159" s="75">
        <f t="shared" si="32"/>
        <v>0</v>
      </c>
    </row>
    <row r="160" spans="1:25" s="11" customFormat="1" x14ac:dyDescent="0.2">
      <c r="A160" s="11">
        <v>45</v>
      </c>
      <c r="D160" s="5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</row>
    <row r="161" spans="1:25" s="11" customFormat="1" x14ac:dyDescent="0.2">
      <c r="A161" s="11">
        <v>46</v>
      </c>
      <c r="B161" s="28" t="s">
        <v>1</v>
      </c>
      <c r="C161" s="34" t="s">
        <v>32</v>
      </c>
      <c r="D161" s="48">
        <v>0</v>
      </c>
      <c r="E161" s="74">
        <f>E52/$D$52%-100</f>
        <v>0</v>
      </c>
      <c r="F161" s="74">
        <f t="shared" ref="F161:R161" si="76">F52/$D$52%-100</f>
        <v>0</v>
      </c>
      <c r="G161" s="74">
        <f t="shared" si="76"/>
        <v>0</v>
      </c>
      <c r="H161" s="74">
        <f t="shared" si="76"/>
        <v>0</v>
      </c>
      <c r="I161" s="74">
        <f t="shared" si="76"/>
        <v>0</v>
      </c>
      <c r="J161" s="74">
        <f t="shared" si="76"/>
        <v>0</v>
      </c>
      <c r="K161" s="74">
        <f t="shared" si="76"/>
        <v>0</v>
      </c>
      <c r="L161" s="74">
        <f t="shared" si="76"/>
        <v>0</v>
      </c>
      <c r="M161" s="74">
        <f t="shared" si="76"/>
        <v>0</v>
      </c>
      <c r="N161" s="74">
        <f t="shared" si="76"/>
        <v>0</v>
      </c>
      <c r="O161" s="74">
        <f t="shared" si="76"/>
        <v>0</v>
      </c>
      <c r="P161" s="74">
        <f t="shared" si="76"/>
        <v>0</v>
      </c>
      <c r="Q161" s="74">
        <f t="shared" si="76"/>
        <v>0</v>
      </c>
      <c r="R161" s="74">
        <f t="shared" si="76"/>
        <v>0</v>
      </c>
      <c r="S161" s="74">
        <f t="shared" si="34"/>
        <v>0</v>
      </c>
      <c r="T161" s="74">
        <f t="shared" si="27"/>
        <v>0</v>
      </c>
      <c r="U161" s="74">
        <f t="shared" si="28"/>
        <v>0</v>
      </c>
      <c r="V161" s="74">
        <f t="shared" si="29"/>
        <v>0</v>
      </c>
      <c r="W161" s="74">
        <f>W52/D52%-100</f>
        <v>0</v>
      </c>
      <c r="X161" s="74">
        <f>X52/D52%-100</f>
        <v>-8.9506733983171199E-3</v>
      </c>
      <c r="Y161" s="74">
        <f>Y52/D52%-100</f>
        <v>0</v>
      </c>
    </row>
    <row r="162" spans="1:25" s="11" customFormat="1" x14ac:dyDescent="0.2">
      <c r="U162" s="74"/>
      <c r="V162" s="74"/>
      <c r="W162" s="74"/>
    </row>
    <row r="163" spans="1:25" s="11" customFormat="1" x14ac:dyDescent="0.2">
      <c r="D163" s="3" t="s">
        <v>56</v>
      </c>
      <c r="E163" s="71">
        <f>MIN(E116:E159)</f>
        <v>0</v>
      </c>
      <c r="F163" s="71">
        <f t="shared" ref="F163:R163" si="77">MIN(F116:F159)</f>
        <v>0</v>
      </c>
      <c r="G163" s="71">
        <f t="shared" si="77"/>
        <v>0</v>
      </c>
      <c r="H163" s="71">
        <f t="shared" si="77"/>
        <v>0</v>
      </c>
      <c r="I163" s="71">
        <f t="shared" si="77"/>
        <v>0</v>
      </c>
      <c r="J163" s="71">
        <f t="shared" si="77"/>
        <v>0</v>
      </c>
      <c r="K163" s="71">
        <f t="shared" si="77"/>
        <v>0</v>
      </c>
      <c r="L163" s="71">
        <f t="shared" si="77"/>
        <v>0</v>
      </c>
      <c r="M163" s="71">
        <f t="shared" si="77"/>
        <v>0</v>
      </c>
      <c r="N163" s="71">
        <f t="shared" si="77"/>
        <v>0</v>
      </c>
      <c r="O163" s="71">
        <f t="shared" si="77"/>
        <v>0</v>
      </c>
      <c r="P163" s="71">
        <f t="shared" si="77"/>
        <v>0</v>
      </c>
      <c r="Q163" s="71">
        <f t="shared" si="77"/>
        <v>0</v>
      </c>
      <c r="R163" s="71">
        <f t="shared" si="77"/>
        <v>0</v>
      </c>
      <c r="S163" s="71">
        <f t="shared" ref="S163:X163" si="78">MIN(S116:S159)</f>
        <v>0</v>
      </c>
      <c r="T163" s="71">
        <f t="shared" si="78"/>
        <v>0</v>
      </c>
      <c r="U163" s="71">
        <f t="shared" si="78"/>
        <v>0</v>
      </c>
      <c r="V163" s="71">
        <f t="shared" si="78"/>
        <v>0</v>
      </c>
      <c r="W163" s="71">
        <f t="shared" si="78"/>
        <v>0</v>
      </c>
      <c r="X163" s="71">
        <f t="shared" si="78"/>
        <v>0</v>
      </c>
      <c r="Y163" s="71">
        <f t="shared" ref="Y163" si="79">MIN(Y116:Y159)</f>
        <v>0</v>
      </c>
    </row>
    <row r="164" spans="1:25" s="11" customFormat="1" x14ac:dyDescent="0.2">
      <c r="C164" s="1"/>
      <c r="D164" s="32" t="s">
        <v>57</v>
      </c>
      <c r="E164" s="72">
        <f>MAX(E116:E159)</f>
        <v>0</v>
      </c>
      <c r="F164" s="72">
        <f t="shared" ref="F164:R164" si="80">MAX(F116:F159)</f>
        <v>0</v>
      </c>
      <c r="G164" s="72">
        <f t="shared" si="80"/>
        <v>0</v>
      </c>
      <c r="H164" s="72">
        <f t="shared" si="80"/>
        <v>0</v>
      </c>
      <c r="I164" s="72">
        <f t="shared" si="80"/>
        <v>0</v>
      </c>
      <c r="J164" s="72">
        <f t="shared" si="80"/>
        <v>0</v>
      </c>
      <c r="K164" s="72">
        <f t="shared" si="80"/>
        <v>0</v>
      </c>
      <c r="L164" s="72">
        <f t="shared" si="80"/>
        <v>0</v>
      </c>
      <c r="M164" s="72">
        <f t="shared" si="80"/>
        <v>0</v>
      </c>
      <c r="N164" s="72">
        <f t="shared" si="80"/>
        <v>0</v>
      </c>
      <c r="O164" s="72">
        <f t="shared" si="80"/>
        <v>0</v>
      </c>
      <c r="P164" s="72">
        <f t="shared" si="80"/>
        <v>0</v>
      </c>
      <c r="Q164" s="72">
        <f t="shared" si="80"/>
        <v>0</v>
      </c>
      <c r="R164" s="72">
        <f t="shared" si="80"/>
        <v>0</v>
      </c>
      <c r="S164" s="72">
        <f t="shared" ref="S164:X164" si="81">MAX(S116:S159)</f>
        <v>0</v>
      </c>
      <c r="T164" s="72">
        <f t="shared" si="81"/>
        <v>0</v>
      </c>
      <c r="U164" s="72">
        <f t="shared" si="81"/>
        <v>0</v>
      </c>
      <c r="V164" s="72">
        <f t="shared" si="81"/>
        <v>0</v>
      </c>
      <c r="W164" s="72">
        <f t="shared" si="81"/>
        <v>0</v>
      </c>
      <c r="X164" s="72">
        <f t="shared" si="81"/>
        <v>0</v>
      </c>
      <c r="Y164" s="72">
        <f t="shared" ref="Y164" si="82">MAX(Y116:Y159)</f>
        <v>0</v>
      </c>
    </row>
    <row r="165" spans="1:25" s="1" customFormat="1" x14ac:dyDescent="0.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25" s="2" customFormat="1" x14ac:dyDescent="0.2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25" s="12" customFormat="1" x14ac:dyDescent="0.2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25" x14ac:dyDescent="0.2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25" customFormat="1" x14ac:dyDescent="0.2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25" s="25" customFormat="1" x14ac:dyDescent="0.2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25" customFormat="1" x14ac:dyDescent="0.2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25" x14ac:dyDescent="0.2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25" s="11" customFormat="1" x14ac:dyDescent="0.2"/>
    <row r="174" spans="1:25" s="11" customFormat="1" x14ac:dyDescent="0.2"/>
    <row r="175" spans="1:25" s="11" customFormat="1" x14ac:dyDescent="0.2"/>
    <row r="176" spans="1:25" s="11" customFormat="1" x14ac:dyDescent="0.2"/>
    <row r="177" spans="3:18" s="11" customFormat="1" x14ac:dyDescent="0.2"/>
    <row r="178" spans="3:18" s="11" customFormat="1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s="1" customFormat="1" x14ac:dyDescent="0.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3:18" s="2" customFormat="1" x14ac:dyDescent="0.2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3:18" s="12" customFormat="1" x14ac:dyDescent="0.2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3:18" x14ac:dyDescent="0.2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3:18" customFormat="1" x14ac:dyDescent="0.2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3:18" s="25" customFormat="1" x14ac:dyDescent="0.2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3:18" customFormat="1" x14ac:dyDescent="0.2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3:18" x14ac:dyDescent="0.2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3:18" s="11" customFormat="1" x14ac:dyDescent="0.2"/>
    <row r="188" spans="3:18" s="11" customFormat="1" x14ac:dyDescent="0.2"/>
    <row r="189" spans="3:18" s="11" customFormat="1" x14ac:dyDescent="0.2"/>
    <row r="190" spans="3:18" s="11" customFormat="1" x14ac:dyDescent="0.2"/>
    <row r="191" spans="3:18" s="11" customFormat="1" x14ac:dyDescent="0.2"/>
    <row r="192" spans="3:18" s="11" customFormat="1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s="1" customFormat="1" x14ac:dyDescent="0.2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3:18" s="2" customFormat="1" x14ac:dyDescent="0.2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3:18" s="12" customFormat="1" x14ac:dyDescent="0.2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3:18" x14ac:dyDescent="0.2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3:18" customFormat="1" x14ac:dyDescent="0.2"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3:18" s="25" customFormat="1" x14ac:dyDescent="0.2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3:18" customFormat="1" x14ac:dyDescent="0.2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3:18" x14ac:dyDescent="0.2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3:18" s="11" customFormat="1" x14ac:dyDescent="0.2"/>
    <row r="202" spans="3:18" s="11" customFormat="1" x14ac:dyDescent="0.2"/>
    <row r="203" spans="3:18" s="11" customFormat="1" x14ac:dyDescent="0.2"/>
    <row r="204" spans="3:18" s="11" customFormat="1" x14ac:dyDescent="0.2"/>
    <row r="205" spans="3:18" s="11" customFormat="1" x14ac:dyDescent="0.2"/>
    <row r="206" spans="3:18" s="11" customFormat="1" x14ac:dyDescent="0.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s="1" customFormat="1" x14ac:dyDescent="0.2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3:18" s="2" customFormat="1" x14ac:dyDescent="0.2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3:18" s="12" customFormat="1" x14ac:dyDescent="0.2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3:18" x14ac:dyDescent="0.2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3:18" customFormat="1" x14ac:dyDescent="0.2"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3:18" s="25" customFormat="1" x14ac:dyDescent="0.2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3:18" customFormat="1" x14ac:dyDescent="0.2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3:18" x14ac:dyDescent="0.2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3:18" s="11" customFormat="1" x14ac:dyDescent="0.2"/>
    <row r="216" spans="3:18" s="11" customFormat="1" x14ac:dyDescent="0.2"/>
    <row r="217" spans="3:18" s="11" customFormat="1" x14ac:dyDescent="0.2"/>
    <row r="218" spans="3:18" s="11" customFormat="1" x14ac:dyDescent="0.2"/>
    <row r="219" spans="3:18" s="11" customFormat="1" x14ac:dyDescent="0.2"/>
    <row r="220" spans="3:18" s="11" customFormat="1" x14ac:dyDescent="0.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s="1" customFormat="1" x14ac:dyDescent="0.2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3:18" s="2" customFormat="1" x14ac:dyDescent="0.2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3:18" s="12" customFormat="1" x14ac:dyDescent="0.2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3:18" x14ac:dyDescent="0.2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3:18" customFormat="1" x14ac:dyDescent="0.2"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3:18" s="25" customFormat="1" x14ac:dyDescent="0.2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3:18" customFormat="1" x14ac:dyDescent="0.2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3:18" x14ac:dyDescent="0.2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3:18" s="11" customFormat="1" x14ac:dyDescent="0.2"/>
    <row r="230" spans="3:18" s="11" customFormat="1" x14ac:dyDescent="0.2"/>
    <row r="231" spans="3:18" s="11" customFormat="1" x14ac:dyDescent="0.2"/>
    <row r="232" spans="3:18" s="11" customFormat="1" x14ac:dyDescent="0.2"/>
    <row r="233" spans="3:18" s="11" customFormat="1" x14ac:dyDescent="0.2"/>
    <row r="234" spans="3:18" s="11" customFormat="1" x14ac:dyDescent="0.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s="1" customFormat="1" x14ac:dyDescent="0.2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3:18" s="2" customFormat="1" x14ac:dyDescent="0.2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3:18" s="12" customFormat="1" x14ac:dyDescent="0.2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3:18" x14ac:dyDescent="0.2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3:18" customFormat="1" x14ac:dyDescent="0.2"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3:18" s="25" customFormat="1" x14ac:dyDescent="0.2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3:18" customFormat="1" x14ac:dyDescent="0.2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3:18" x14ac:dyDescent="0.2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3:18" s="11" customFormat="1" x14ac:dyDescent="0.2"/>
    <row r="244" spans="3:18" s="11" customFormat="1" x14ac:dyDescent="0.2"/>
    <row r="245" spans="3:18" s="11" customFormat="1" x14ac:dyDescent="0.2"/>
    <row r="246" spans="3:18" s="11" customFormat="1" x14ac:dyDescent="0.2"/>
    <row r="247" spans="3:18" s="11" customFormat="1" x14ac:dyDescent="0.2"/>
    <row r="248" spans="3:18" s="11" customFormat="1" x14ac:dyDescent="0.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s="1" customFormat="1" x14ac:dyDescent="0.2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3:18" s="2" customFormat="1" x14ac:dyDescent="0.2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</row>
    <row r="251" spans="3:18" s="12" customFormat="1" x14ac:dyDescent="0.2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3:18" x14ac:dyDescent="0.2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3:18" customFormat="1" x14ac:dyDescent="0.2"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</row>
    <row r="254" spans="3:18" s="25" customFormat="1" x14ac:dyDescent="0.2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3:18" customFormat="1" x14ac:dyDescent="0.2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3:18" x14ac:dyDescent="0.2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3:18" s="11" customFormat="1" x14ac:dyDescent="0.2"/>
    <row r="258" spans="3:18" s="11" customFormat="1" x14ac:dyDescent="0.2"/>
    <row r="259" spans="3:18" s="11" customFormat="1" x14ac:dyDescent="0.2"/>
    <row r="260" spans="3:18" s="11" customFormat="1" x14ac:dyDescent="0.2"/>
    <row r="261" spans="3:18" s="11" customFormat="1" x14ac:dyDescent="0.2"/>
    <row r="262" spans="3:18" s="11" customFormat="1" x14ac:dyDescent="0.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s="1" customFormat="1" x14ac:dyDescent="0.2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3:18" s="2" customFormat="1" x14ac:dyDescent="0.2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</row>
    <row r="265" spans="3:18" s="12" customFormat="1" x14ac:dyDescent="0.2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3:18" x14ac:dyDescent="0.2"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3:18" customFormat="1" x14ac:dyDescent="0.2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</row>
    <row r="268" spans="3:18" s="25" customFormat="1" x14ac:dyDescent="0.2"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3:18" customFormat="1" x14ac:dyDescent="0.2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3:18" x14ac:dyDescent="0.2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3:18" s="11" customFormat="1" x14ac:dyDescent="0.2"/>
    <row r="272" spans="3:18" s="11" customFormat="1" x14ac:dyDescent="0.2"/>
    <row r="273" spans="3:18" s="11" customFormat="1" x14ac:dyDescent="0.2"/>
    <row r="274" spans="3:18" s="11" customFormat="1" x14ac:dyDescent="0.2"/>
    <row r="275" spans="3:18" s="11" customFormat="1" x14ac:dyDescent="0.2"/>
    <row r="276" spans="3:18" s="11" customFormat="1" x14ac:dyDescent="0.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s="1" customFormat="1" x14ac:dyDescent="0.2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3:18" s="2" customFormat="1" x14ac:dyDescent="0.2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</row>
    <row r="279" spans="3:18" s="12" customFormat="1" x14ac:dyDescent="0.2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3:18" x14ac:dyDescent="0.2"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3:18" customFormat="1" x14ac:dyDescent="0.2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</row>
    <row r="282" spans="3:18" s="25" customFormat="1" x14ac:dyDescent="0.2"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3:18" customFormat="1" x14ac:dyDescent="0.2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3:18" x14ac:dyDescent="0.2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3:18" s="11" customFormat="1" x14ac:dyDescent="0.2"/>
    <row r="286" spans="3:18" s="11" customFormat="1" x14ac:dyDescent="0.2"/>
    <row r="287" spans="3:18" s="11" customFormat="1" x14ac:dyDescent="0.2"/>
    <row r="288" spans="3:18" s="11" customFormat="1" x14ac:dyDescent="0.2"/>
    <row r="289" spans="3:18" s="11" customFormat="1" x14ac:dyDescent="0.2"/>
    <row r="290" spans="3:18" s="11" customFormat="1" x14ac:dyDescent="0.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s="1" customFormat="1" x14ac:dyDescent="0.2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3:18" s="2" customFormat="1" x14ac:dyDescent="0.2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</row>
    <row r="293" spans="3:18" s="12" customFormat="1" x14ac:dyDescent="0.2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3:18" x14ac:dyDescent="0.2"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3:18" customFormat="1" x14ac:dyDescent="0.2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</row>
    <row r="296" spans="3:18" s="25" customFormat="1" x14ac:dyDescent="0.2"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3:18" customFormat="1" x14ac:dyDescent="0.2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3:18" x14ac:dyDescent="0.2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3:18" s="11" customFormat="1" x14ac:dyDescent="0.2"/>
    <row r="300" spans="3:18" s="11" customFormat="1" x14ac:dyDescent="0.2"/>
    <row r="301" spans="3:18" s="11" customFormat="1" x14ac:dyDescent="0.2"/>
    <row r="302" spans="3:18" s="11" customFormat="1" x14ac:dyDescent="0.2"/>
    <row r="303" spans="3:18" s="11" customFormat="1" x14ac:dyDescent="0.2"/>
    <row r="304" spans="3:18" s="11" customFormat="1" x14ac:dyDescent="0.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s="1" customFormat="1" x14ac:dyDescent="0.2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3:18" s="2" customFormat="1" x14ac:dyDescent="0.2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</row>
    <row r="307" spans="3:18" s="12" customFormat="1" x14ac:dyDescent="0.2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3:18" x14ac:dyDescent="0.2"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3:18" customFormat="1" x14ac:dyDescent="0.2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</row>
    <row r="310" spans="3:18" s="25" customFormat="1" x14ac:dyDescent="0.2"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3:18" customFormat="1" x14ac:dyDescent="0.2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3:18" x14ac:dyDescent="0.2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3:18" s="11" customFormat="1" x14ac:dyDescent="0.2"/>
    <row r="314" spans="3:18" s="11" customFormat="1" x14ac:dyDescent="0.2"/>
    <row r="315" spans="3:18" s="11" customFormat="1" x14ac:dyDescent="0.2"/>
    <row r="316" spans="3:18" s="11" customFormat="1" x14ac:dyDescent="0.2"/>
    <row r="317" spans="3:18" s="11" customFormat="1" x14ac:dyDescent="0.2"/>
    <row r="318" spans="3:18" s="11" customFormat="1" x14ac:dyDescent="0.2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s="1" customFormat="1" x14ac:dyDescent="0.2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3:18" s="2" customFormat="1" x14ac:dyDescent="0.2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3:18" s="12" customFormat="1" x14ac:dyDescent="0.2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3:18" x14ac:dyDescent="0.2"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3:18" customFormat="1" x14ac:dyDescent="0.2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</row>
    <row r="324" spans="3:18" s="25" customFormat="1" x14ac:dyDescent="0.2"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3:18" customFormat="1" x14ac:dyDescent="0.2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3:18" x14ac:dyDescent="0.2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3:18" s="11" customFormat="1" x14ac:dyDescent="0.2"/>
    <row r="328" spans="3:18" s="11" customFormat="1" x14ac:dyDescent="0.2"/>
    <row r="329" spans="3:18" s="11" customFormat="1" x14ac:dyDescent="0.2"/>
    <row r="330" spans="3:18" s="11" customFormat="1" x14ac:dyDescent="0.2"/>
    <row r="331" spans="3:18" s="11" customFormat="1" x14ac:dyDescent="0.2"/>
    <row r="332" spans="3:18" s="11" customFormat="1" x14ac:dyDescent="0.2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s="1" customFormat="1" x14ac:dyDescent="0.2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3:18" s="2" customFormat="1" x14ac:dyDescent="0.2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</row>
    <row r="335" spans="3:18" s="12" customFormat="1" x14ac:dyDescent="0.2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3:18" x14ac:dyDescent="0.2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3:18" customFormat="1" x14ac:dyDescent="0.2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</row>
    <row r="338" spans="3:18" s="25" customFormat="1" x14ac:dyDescent="0.2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3:18" customFormat="1" x14ac:dyDescent="0.2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3:18" x14ac:dyDescent="0.2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3:18" s="11" customFormat="1" x14ac:dyDescent="0.2"/>
    <row r="342" spans="3:18" s="11" customFormat="1" x14ac:dyDescent="0.2"/>
    <row r="343" spans="3:18" s="11" customFormat="1" x14ac:dyDescent="0.2"/>
    <row r="344" spans="3:18" s="11" customFormat="1" x14ac:dyDescent="0.2"/>
    <row r="345" spans="3:18" s="11" customFormat="1" x14ac:dyDescent="0.2"/>
    <row r="346" spans="3:18" s="11" customFormat="1" x14ac:dyDescent="0.2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3:18" s="1" customFormat="1" x14ac:dyDescent="0.2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3:18" s="2" customFormat="1" x14ac:dyDescent="0.2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</row>
    <row r="349" spans="3:18" s="12" customFormat="1" x14ac:dyDescent="0.2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3:18" x14ac:dyDescent="0.2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3:18" customFormat="1" x14ac:dyDescent="0.2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</row>
    <row r="352" spans="3:18" s="25" customFormat="1" x14ac:dyDescent="0.2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3:18" customFormat="1" x14ac:dyDescent="0.2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3:18" x14ac:dyDescent="0.2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3:18" s="11" customFormat="1" x14ac:dyDescent="0.2"/>
    <row r="356" spans="3:18" s="11" customFormat="1" x14ac:dyDescent="0.2"/>
    <row r="357" spans="3:18" s="11" customFormat="1" x14ac:dyDescent="0.2"/>
    <row r="358" spans="3:18" s="11" customFormat="1" x14ac:dyDescent="0.2"/>
    <row r="359" spans="3:18" s="11" customFormat="1" x14ac:dyDescent="0.2"/>
    <row r="360" spans="3:18" s="11" customFormat="1" x14ac:dyDescent="0.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3:18" s="1" customFormat="1" x14ac:dyDescent="0.2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3:18" s="2" customFormat="1" x14ac:dyDescent="0.2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</row>
    <row r="363" spans="3:18" s="12" customFormat="1" x14ac:dyDescent="0.2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3:18" x14ac:dyDescent="0.2"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3:18" customFormat="1" x14ac:dyDescent="0.2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</row>
    <row r="366" spans="3:18" s="25" customFormat="1" x14ac:dyDescent="0.2"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3:18" customFormat="1" x14ac:dyDescent="0.2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3:18" x14ac:dyDescent="0.2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3:18" s="11" customFormat="1" x14ac:dyDescent="0.2"/>
    <row r="370" spans="3:18" s="11" customFormat="1" x14ac:dyDescent="0.2"/>
    <row r="371" spans="3:18" s="11" customFormat="1" x14ac:dyDescent="0.2"/>
    <row r="372" spans="3:18" s="11" customFormat="1" x14ac:dyDescent="0.2"/>
    <row r="373" spans="3:18" s="11" customFormat="1" x14ac:dyDescent="0.2"/>
    <row r="374" spans="3:18" s="11" customFormat="1" x14ac:dyDescent="0.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3:18" s="1" customFormat="1" x14ac:dyDescent="0.2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3:18" s="2" customFormat="1" x14ac:dyDescent="0.2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 spans="3:18" s="12" customFormat="1" x14ac:dyDescent="0.2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3:18" x14ac:dyDescent="0.2"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3:18" customFormat="1" x14ac:dyDescent="0.2"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</row>
    <row r="380" spans="3:18" s="25" customFormat="1" x14ac:dyDescent="0.2"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3:18" customFormat="1" x14ac:dyDescent="0.2"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3:18" x14ac:dyDescent="0.2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3:18" s="11" customFormat="1" x14ac:dyDescent="0.2"/>
    <row r="384" spans="3:18" s="11" customFormat="1" x14ac:dyDescent="0.2"/>
    <row r="385" spans="3:18" s="11" customFormat="1" x14ac:dyDescent="0.2"/>
    <row r="386" spans="3:18" s="11" customFormat="1" x14ac:dyDescent="0.2"/>
    <row r="387" spans="3:18" s="11" customFormat="1" x14ac:dyDescent="0.2"/>
    <row r="388" spans="3:18" s="11" customFormat="1" x14ac:dyDescent="0.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3:18" s="1" customFormat="1" x14ac:dyDescent="0.2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3:18" s="2" customFormat="1" x14ac:dyDescent="0.2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3:18" s="12" customFormat="1" x14ac:dyDescent="0.2"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3:18" x14ac:dyDescent="0.2"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3:18" customFormat="1" x14ac:dyDescent="0.2"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</row>
    <row r="394" spans="3:18" s="25" customFormat="1" x14ac:dyDescent="0.2"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3:18" customFormat="1" x14ac:dyDescent="0.2"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3:18" x14ac:dyDescent="0.2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3:18" s="11" customFormat="1" x14ac:dyDescent="0.2"/>
    <row r="398" spans="3:18" s="11" customFormat="1" x14ac:dyDescent="0.2"/>
    <row r="399" spans="3:18" s="11" customFormat="1" x14ac:dyDescent="0.2"/>
    <row r="400" spans="3:18" s="11" customFormat="1" x14ac:dyDescent="0.2"/>
    <row r="401" spans="3:18" s="11" customFormat="1" x14ac:dyDescent="0.2"/>
    <row r="402" spans="3:18" s="11" customFormat="1" x14ac:dyDescent="0.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3:18" s="1" customFormat="1" x14ac:dyDescent="0.2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3:18" s="2" customFormat="1" x14ac:dyDescent="0.2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</row>
    <row r="405" spans="3:18" s="12" customFormat="1" x14ac:dyDescent="0.2"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3:18" x14ac:dyDescent="0.2"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3:18" customFormat="1" x14ac:dyDescent="0.2"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</row>
    <row r="408" spans="3:18" s="25" customFormat="1" x14ac:dyDescent="0.2"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3:18" customFormat="1" x14ac:dyDescent="0.2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3:18" x14ac:dyDescent="0.2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3:18" s="11" customFormat="1" x14ac:dyDescent="0.2"/>
    <row r="412" spans="3:18" s="11" customFormat="1" x14ac:dyDescent="0.2"/>
    <row r="413" spans="3:18" s="11" customFormat="1" x14ac:dyDescent="0.2"/>
    <row r="414" spans="3:18" s="11" customFormat="1" x14ac:dyDescent="0.2"/>
    <row r="415" spans="3:18" s="11" customFormat="1" x14ac:dyDescent="0.2"/>
    <row r="416" spans="3:18" s="11" customFormat="1" x14ac:dyDescent="0.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3:18" s="1" customFormat="1" x14ac:dyDescent="0.2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3:18" s="2" customFormat="1" x14ac:dyDescent="0.2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3:18" s="12" customFormat="1" x14ac:dyDescent="0.2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3:18" x14ac:dyDescent="0.2"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3:18" customFormat="1" x14ac:dyDescent="0.2"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</row>
    <row r="422" spans="3:18" s="25" customFormat="1" x14ac:dyDescent="0.2"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3:18" customFormat="1" x14ac:dyDescent="0.2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3:18" x14ac:dyDescent="0.2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3:18" s="11" customFormat="1" x14ac:dyDescent="0.2"/>
    <row r="426" spans="3:18" s="11" customFormat="1" x14ac:dyDescent="0.2"/>
    <row r="427" spans="3:18" s="11" customFormat="1" x14ac:dyDescent="0.2"/>
    <row r="428" spans="3:18" s="11" customFormat="1" x14ac:dyDescent="0.2"/>
    <row r="429" spans="3:18" s="11" customFormat="1" x14ac:dyDescent="0.2"/>
    <row r="430" spans="3:18" s="11" customFormat="1" x14ac:dyDescent="0.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3:18" s="1" customFormat="1" x14ac:dyDescent="0.2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3:18" s="2" customFormat="1" x14ac:dyDescent="0.2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</row>
    <row r="433" spans="3:18" s="12" customFormat="1" x14ac:dyDescent="0.2"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3:18" x14ac:dyDescent="0.2"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3:18" customFormat="1" x14ac:dyDescent="0.2"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</row>
    <row r="436" spans="3:18" s="25" customFormat="1" x14ac:dyDescent="0.2"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3:18" customFormat="1" x14ac:dyDescent="0.2"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3:18" x14ac:dyDescent="0.2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3:18" s="11" customFormat="1" x14ac:dyDescent="0.2"/>
    <row r="440" spans="3:18" s="11" customFormat="1" x14ac:dyDescent="0.2"/>
    <row r="441" spans="3:18" s="11" customFormat="1" x14ac:dyDescent="0.2"/>
    <row r="442" spans="3:18" s="11" customFormat="1" x14ac:dyDescent="0.2"/>
    <row r="443" spans="3:18" s="11" customFormat="1" x14ac:dyDescent="0.2"/>
    <row r="444" spans="3:18" s="11" customFormat="1" x14ac:dyDescent="0.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3:18" s="1" customFormat="1" x14ac:dyDescent="0.2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3:18" s="2" customFormat="1" x14ac:dyDescent="0.2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</row>
    <row r="447" spans="3:18" s="12" customFormat="1" x14ac:dyDescent="0.2"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3:18" x14ac:dyDescent="0.2"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3:18" customFormat="1" x14ac:dyDescent="0.2"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</row>
    <row r="450" spans="3:18" s="25" customFormat="1" x14ac:dyDescent="0.2"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3:18" customFormat="1" x14ac:dyDescent="0.2"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3:18" x14ac:dyDescent="0.2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3:18" s="11" customFormat="1" x14ac:dyDescent="0.2"/>
    <row r="454" spans="3:18" s="11" customFormat="1" x14ac:dyDescent="0.2"/>
    <row r="455" spans="3:18" s="11" customFormat="1" x14ac:dyDescent="0.2"/>
    <row r="456" spans="3:18" s="11" customFormat="1" x14ac:dyDescent="0.2"/>
    <row r="457" spans="3:18" s="11" customFormat="1" x14ac:dyDescent="0.2"/>
    <row r="458" spans="3:18" s="11" customFormat="1" x14ac:dyDescent="0.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3:18" s="1" customFormat="1" x14ac:dyDescent="0.2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3:18" s="2" customFormat="1" x14ac:dyDescent="0.2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</row>
    <row r="461" spans="3:18" s="12" customFormat="1" x14ac:dyDescent="0.2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3:18" x14ac:dyDescent="0.2"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3:18" customFormat="1" x14ac:dyDescent="0.2"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</row>
    <row r="464" spans="3:18" s="25" customFormat="1" x14ac:dyDescent="0.2"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3:18" customFormat="1" x14ac:dyDescent="0.2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3:18" x14ac:dyDescent="0.2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3:18" s="11" customFormat="1" x14ac:dyDescent="0.2"/>
    <row r="468" spans="3:18" s="11" customFormat="1" x14ac:dyDescent="0.2"/>
    <row r="469" spans="3:18" s="11" customFormat="1" x14ac:dyDescent="0.2"/>
    <row r="470" spans="3:18" s="11" customFormat="1" x14ac:dyDescent="0.2"/>
    <row r="471" spans="3:18" s="11" customFormat="1" x14ac:dyDescent="0.2"/>
    <row r="472" spans="3:18" s="11" customFormat="1" x14ac:dyDescent="0.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3:18" s="1" customFormat="1" x14ac:dyDescent="0.2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3:18" s="2" customFormat="1" x14ac:dyDescent="0.2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</row>
    <row r="475" spans="3:18" s="12" customFormat="1" x14ac:dyDescent="0.2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3:18" x14ac:dyDescent="0.2"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3:18" customFormat="1" x14ac:dyDescent="0.2"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</row>
    <row r="478" spans="3:18" s="25" customFormat="1" x14ac:dyDescent="0.2"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3:18" customFormat="1" x14ac:dyDescent="0.2"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3:18" x14ac:dyDescent="0.2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3:18" s="11" customFormat="1" x14ac:dyDescent="0.2"/>
    <row r="482" spans="3:18" s="11" customFormat="1" x14ac:dyDescent="0.2"/>
    <row r="483" spans="3:18" s="11" customFormat="1" x14ac:dyDescent="0.2"/>
    <row r="484" spans="3:18" s="11" customFormat="1" x14ac:dyDescent="0.2"/>
    <row r="485" spans="3:18" s="11" customFormat="1" x14ac:dyDescent="0.2"/>
    <row r="486" spans="3:18" s="11" customFormat="1" x14ac:dyDescent="0.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3:18" s="1" customFormat="1" x14ac:dyDescent="0.2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3:18" s="2" customFormat="1" x14ac:dyDescent="0.2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</row>
    <row r="489" spans="3:18" s="12" customFormat="1" x14ac:dyDescent="0.2"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3:18" x14ac:dyDescent="0.2"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3:18" customFormat="1" x14ac:dyDescent="0.2"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</row>
    <row r="492" spans="3:18" s="25" customFormat="1" x14ac:dyDescent="0.2"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3:18" customFormat="1" x14ac:dyDescent="0.2"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3:18" x14ac:dyDescent="0.2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3:18" s="11" customFormat="1" x14ac:dyDescent="0.2"/>
    <row r="496" spans="3:18" s="11" customFormat="1" x14ac:dyDescent="0.2"/>
    <row r="497" spans="3:18" s="11" customFormat="1" x14ac:dyDescent="0.2"/>
    <row r="498" spans="3:18" s="11" customFormat="1" x14ac:dyDescent="0.2"/>
    <row r="499" spans="3:18" s="11" customFormat="1" x14ac:dyDescent="0.2"/>
    <row r="500" spans="3:18" s="11" customFormat="1" x14ac:dyDescent="0.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3:18" s="1" customFormat="1" x14ac:dyDescent="0.2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3:18" s="2" customFormat="1" x14ac:dyDescent="0.2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</row>
    <row r="503" spans="3:18" s="12" customFormat="1" x14ac:dyDescent="0.2"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3:18" x14ac:dyDescent="0.2"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3:18" customFormat="1" x14ac:dyDescent="0.2"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</row>
    <row r="506" spans="3:18" s="25" customFormat="1" x14ac:dyDescent="0.2"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3:18" customFormat="1" x14ac:dyDescent="0.2"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3:18" x14ac:dyDescent="0.2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3:18" s="11" customFormat="1" x14ac:dyDescent="0.2"/>
    <row r="510" spans="3:18" s="11" customFormat="1" x14ac:dyDescent="0.2"/>
    <row r="511" spans="3:18" s="11" customFormat="1" x14ac:dyDescent="0.2"/>
    <row r="512" spans="3:18" s="11" customFormat="1" x14ac:dyDescent="0.2"/>
    <row r="513" spans="3:18" s="11" customFormat="1" x14ac:dyDescent="0.2"/>
    <row r="514" spans="3:18" s="11" customFormat="1" x14ac:dyDescent="0.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3:18" s="1" customFormat="1" x14ac:dyDescent="0.2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3:18" s="2" customFormat="1" x14ac:dyDescent="0.2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</row>
    <row r="517" spans="3:18" s="12" customFormat="1" x14ac:dyDescent="0.2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3:18" x14ac:dyDescent="0.2"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3:18" customFormat="1" x14ac:dyDescent="0.2"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</row>
    <row r="520" spans="3:18" s="25" customFormat="1" x14ac:dyDescent="0.2"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3:18" customFormat="1" x14ac:dyDescent="0.2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3:18" x14ac:dyDescent="0.2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3:18" s="11" customFormat="1" x14ac:dyDescent="0.2"/>
    <row r="524" spans="3:18" s="11" customFormat="1" x14ac:dyDescent="0.2"/>
    <row r="525" spans="3:18" s="11" customFormat="1" x14ac:dyDescent="0.2"/>
    <row r="526" spans="3:18" s="11" customFormat="1" x14ac:dyDescent="0.2"/>
    <row r="527" spans="3:18" s="11" customFormat="1" x14ac:dyDescent="0.2"/>
    <row r="528" spans="3:18" s="11" customFormat="1" x14ac:dyDescent="0.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3:18" s="1" customFormat="1" x14ac:dyDescent="0.2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3:18" s="2" customFormat="1" x14ac:dyDescent="0.2"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</row>
    <row r="531" spans="3:18" s="12" customFormat="1" x14ac:dyDescent="0.2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3:18" x14ac:dyDescent="0.2"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3:18" customFormat="1" x14ac:dyDescent="0.2"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</row>
    <row r="534" spans="3:18" s="25" customFormat="1" x14ac:dyDescent="0.2"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3:18" customFormat="1" x14ac:dyDescent="0.2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3:18" x14ac:dyDescent="0.2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3:18" s="11" customFormat="1" x14ac:dyDescent="0.2"/>
    <row r="538" spans="3:18" s="11" customFormat="1" x14ac:dyDescent="0.2"/>
    <row r="539" spans="3:18" s="11" customFormat="1" x14ac:dyDescent="0.2"/>
    <row r="540" spans="3:18" s="11" customFormat="1" x14ac:dyDescent="0.2"/>
    <row r="541" spans="3:18" s="11" customFormat="1" x14ac:dyDescent="0.2"/>
    <row r="542" spans="3:18" s="11" customFormat="1" x14ac:dyDescent="0.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3:18" s="1" customFormat="1" x14ac:dyDescent="0.2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3:18" s="2" customFormat="1" x14ac:dyDescent="0.2"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</row>
    <row r="545" spans="3:18" s="12" customFormat="1" x14ac:dyDescent="0.2"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3:18" x14ac:dyDescent="0.2"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3:18" customFormat="1" x14ac:dyDescent="0.2"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</row>
    <row r="548" spans="3:18" s="25" customFormat="1" x14ac:dyDescent="0.2"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3:18" customFormat="1" x14ac:dyDescent="0.2"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3:18" x14ac:dyDescent="0.2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3:18" s="11" customFormat="1" x14ac:dyDescent="0.2"/>
    <row r="552" spans="3:18" s="11" customFormat="1" x14ac:dyDescent="0.2"/>
    <row r="553" spans="3:18" s="11" customFormat="1" x14ac:dyDescent="0.2"/>
    <row r="554" spans="3:18" s="11" customFormat="1" x14ac:dyDescent="0.2"/>
    <row r="555" spans="3:18" s="11" customFormat="1" x14ac:dyDescent="0.2"/>
    <row r="556" spans="3:18" s="11" customFormat="1" x14ac:dyDescent="0.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3:18" s="1" customFormat="1" x14ac:dyDescent="0.2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3:18" s="2" customFormat="1" x14ac:dyDescent="0.2"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</row>
    <row r="559" spans="3:18" s="12" customFormat="1" x14ac:dyDescent="0.2"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3:18" x14ac:dyDescent="0.2"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3:18" customFormat="1" x14ac:dyDescent="0.2"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</row>
    <row r="562" spans="3:18" s="25" customFormat="1" x14ac:dyDescent="0.2"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3:18" customFormat="1" x14ac:dyDescent="0.2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3:18" x14ac:dyDescent="0.2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3:18" s="11" customFormat="1" x14ac:dyDescent="0.2"/>
    <row r="566" spans="3:18" s="11" customFormat="1" x14ac:dyDescent="0.2"/>
    <row r="567" spans="3:18" s="11" customFormat="1" x14ac:dyDescent="0.2"/>
    <row r="568" spans="3:18" s="11" customFormat="1" x14ac:dyDescent="0.2"/>
    <row r="569" spans="3:18" s="11" customFormat="1" x14ac:dyDescent="0.2"/>
    <row r="570" spans="3:18" s="11" customFormat="1" x14ac:dyDescent="0.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3:18" s="1" customFormat="1" x14ac:dyDescent="0.2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3:18" s="2" customFormat="1" x14ac:dyDescent="0.2"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</row>
    <row r="573" spans="3:18" s="12" customFormat="1" x14ac:dyDescent="0.2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3:18" x14ac:dyDescent="0.2"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3:18" customFormat="1" x14ac:dyDescent="0.2"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</row>
    <row r="576" spans="3:18" s="25" customFormat="1" x14ac:dyDescent="0.2"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3:18" customFormat="1" x14ac:dyDescent="0.2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3:18" x14ac:dyDescent="0.2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3:18" s="11" customFormat="1" x14ac:dyDescent="0.2"/>
    <row r="580" spans="3:18" s="11" customFormat="1" x14ac:dyDescent="0.2"/>
    <row r="581" spans="3:18" s="11" customFormat="1" x14ac:dyDescent="0.2"/>
    <row r="582" spans="3:18" s="11" customFormat="1" x14ac:dyDescent="0.2"/>
    <row r="583" spans="3:18" s="11" customFormat="1" x14ac:dyDescent="0.2"/>
    <row r="584" spans="3:18" s="11" customFormat="1" x14ac:dyDescent="0.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3:18" s="1" customFormat="1" x14ac:dyDescent="0.2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3:18" s="2" customFormat="1" x14ac:dyDescent="0.2"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</row>
    <row r="587" spans="3:18" s="12" customFormat="1" x14ac:dyDescent="0.2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3:18" x14ac:dyDescent="0.2"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3:18" customFormat="1" x14ac:dyDescent="0.2"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</row>
    <row r="590" spans="3:18" s="25" customFormat="1" x14ac:dyDescent="0.2"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3:18" customFormat="1" x14ac:dyDescent="0.2"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3:18" x14ac:dyDescent="0.2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3:18" s="11" customFormat="1" x14ac:dyDescent="0.2"/>
    <row r="594" spans="3:18" s="11" customFormat="1" x14ac:dyDescent="0.2"/>
    <row r="595" spans="3:18" s="11" customFormat="1" x14ac:dyDescent="0.2"/>
    <row r="596" spans="3:18" s="11" customFormat="1" x14ac:dyDescent="0.2"/>
    <row r="597" spans="3:18" s="11" customFormat="1" x14ac:dyDescent="0.2"/>
    <row r="598" spans="3:18" s="11" customFormat="1" x14ac:dyDescent="0.2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3:18" s="1" customFormat="1" x14ac:dyDescent="0.2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3:18" s="2" customFormat="1" x14ac:dyDescent="0.2"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</row>
    <row r="601" spans="3:18" s="12" customFormat="1" x14ac:dyDescent="0.2"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3:18" x14ac:dyDescent="0.2"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3:18" customFormat="1" x14ac:dyDescent="0.2"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</row>
    <row r="604" spans="3:18" s="25" customFormat="1" x14ac:dyDescent="0.2"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3:18" customFormat="1" x14ac:dyDescent="0.2"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3:18" x14ac:dyDescent="0.2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3:18" s="11" customFormat="1" x14ac:dyDescent="0.2"/>
    <row r="608" spans="3:18" s="11" customFormat="1" x14ac:dyDescent="0.2"/>
    <row r="609" spans="3:18" s="11" customFormat="1" x14ac:dyDescent="0.2"/>
    <row r="610" spans="3:18" s="11" customFormat="1" x14ac:dyDescent="0.2"/>
    <row r="611" spans="3:18" s="11" customFormat="1" x14ac:dyDescent="0.2"/>
    <row r="612" spans="3:18" s="11" customFormat="1" x14ac:dyDescent="0.2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3:18" s="1" customFormat="1" x14ac:dyDescent="0.2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3:18" s="2" customFormat="1" x14ac:dyDescent="0.2"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</row>
    <row r="615" spans="3:18" s="12" customFormat="1" x14ac:dyDescent="0.2"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3:18" x14ac:dyDescent="0.2"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3:18" customFormat="1" x14ac:dyDescent="0.2"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</row>
    <row r="618" spans="3:18" s="25" customFormat="1" x14ac:dyDescent="0.2"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3:18" customFormat="1" x14ac:dyDescent="0.2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3:18" x14ac:dyDescent="0.2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3:18" s="11" customFormat="1" x14ac:dyDescent="0.2"/>
    <row r="622" spans="3:18" s="11" customFormat="1" x14ac:dyDescent="0.2"/>
    <row r="623" spans="3:18" s="11" customFormat="1" x14ac:dyDescent="0.2"/>
    <row r="624" spans="3:18" s="11" customFormat="1" x14ac:dyDescent="0.2"/>
    <row r="625" spans="3:18" s="11" customFormat="1" x14ac:dyDescent="0.2"/>
    <row r="626" spans="3:18" s="11" customFormat="1" x14ac:dyDescent="0.2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3:18" s="1" customFormat="1" x14ac:dyDescent="0.2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3:18" s="2" customFormat="1" x14ac:dyDescent="0.2"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</row>
    <row r="629" spans="3:18" s="12" customFormat="1" x14ac:dyDescent="0.2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3:18" x14ac:dyDescent="0.2"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3:18" customFormat="1" x14ac:dyDescent="0.2"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</row>
    <row r="632" spans="3:18" s="25" customFormat="1" x14ac:dyDescent="0.2"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3:18" customFormat="1" x14ac:dyDescent="0.2"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3:18" x14ac:dyDescent="0.2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3:18" s="11" customFormat="1" x14ac:dyDescent="0.2"/>
    <row r="636" spans="3:18" s="11" customFormat="1" x14ac:dyDescent="0.2"/>
    <row r="637" spans="3:18" s="11" customFormat="1" x14ac:dyDescent="0.2"/>
    <row r="638" spans="3:18" s="11" customFormat="1" x14ac:dyDescent="0.2"/>
    <row r="639" spans="3:18" s="11" customFormat="1" x14ac:dyDescent="0.2"/>
    <row r="640" spans="3:18" s="11" customFormat="1" x14ac:dyDescent="0.2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3:18" s="1" customFormat="1" x14ac:dyDescent="0.2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3:18" s="2" customFormat="1" x14ac:dyDescent="0.2"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</row>
    <row r="643" spans="3:18" s="12" customFormat="1" x14ac:dyDescent="0.2"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3:18" x14ac:dyDescent="0.2"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3:18" customFormat="1" x14ac:dyDescent="0.2"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</row>
    <row r="646" spans="3:18" s="25" customFormat="1" x14ac:dyDescent="0.2"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3:18" customFormat="1" x14ac:dyDescent="0.2"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3:18" x14ac:dyDescent="0.2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3:18" s="11" customFormat="1" x14ac:dyDescent="0.2"/>
    <row r="650" spans="3:18" s="11" customFormat="1" x14ac:dyDescent="0.2"/>
    <row r="651" spans="3:18" s="11" customFormat="1" x14ac:dyDescent="0.2"/>
    <row r="652" spans="3:18" s="11" customFormat="1" x14ac:dyDescent="0.2"/>
    <row r="653" spans="3:18" s="11" customFormat="1" x14ac:dyDescent="0.2"/>
    <row r="654" spans="3:18" s="11" customFormat="1" x14ac:dyDescent="0.2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3:18" s="1" customFormat="1" x14ac:dyDescent="0.2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3:18" s="2" customFormat="1" x14ac:dyDescent="0.2"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</row>
    <row r="657" spans="3:18" s="12" customFormat="1" x14ac:dyDescent="0.2"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3:18" x14ac:dyDescent="0.2"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3:18" customFormat="1" x14ac:dyDescent="0.2"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</row>
    <row r="660" spans="3:18" s="25" customFormat="1" x14ac:dyDescent="0.2"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3:18" customFormat="1" x14ac:dyDescent="0.2"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3:18" x14ac:dyDescent="0.2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3:18" s="11" customFormat="1" x14ac:dyDescent="0.2"/>
    <row r="664" spans="3:18" s="11" customFormat="1" x14ac:dyDescent="0.2"/>
    <row r="665" spans="3:18" s="11" customFormat="1" x14ac:dyDescent="0.2"/>
    <row r="666" spans="3:18" s="11" customFormat="1" x14ac:dyDescent="0.2"/>
    <row r="667" spans="3:18" s="11" customFormat="1" x14ac:dyDescent="0.2"/>
    <row r="668" spans="3:18" s="11" customFormat="1" x14ac:dyDescent="0.2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3:18" s="1" customFormat="1" x14ac:dyDescent="0.2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3:18" s="2" customFormat="1" x14ac:dyDescent="0.2"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</row>
    <row r="671" spans="3:18" s="12" customFormat="1" x14ac:dyDescent="0.2"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3:18" x14ac:dyDescent="0.2"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3:18" customFormat="1" x14ac:dyDescent="0.2"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</row>
    <row r="674" spans="3:18" s="25" customFormat="1" x14ac:dyDescent="0.2"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3:18" customFormat="1" x14ac:dyDescent="0.2"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3:18" x14ac:dyDescent="0.2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3:18" s="11" customFormat="1" x14ac:dyDescent="0.2"/>
    <row r="678" spans="3:18" s="11" customFormat="1" x14ac:dyDescent="0.2"/>
    <row r="679" spans="3:18" s="11" customFormat="1" x14ac:dyDescent="0.2"/>
    <row r="680" spans="3:18" s="11" customFormat="1" x14ac:dyDescent="0.2"/>
    <row r="681" spans="3:18" s="11" customFormat="1" x14ac:dyDescent="0.2"/>
    <row r="682" spans="3:18" s="11" customFormat="1" x14ac:dyDescent="0.2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3:18" s="1" customFormat="1" x14ac:dyDescent="0.2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3:18" s="2" customFormat="1" x14ac:dyDescent="0.2"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</row>
    <row r="685" spans="3:18" s="12" customFormat="1" x14ac:dyDescent="0.2"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3:18" x14ac:dyDescent="0.2"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3:18" customFormat="1" x14ac:dyDescent="0.2"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</row>
    <row r="688" spans="3:18" s="25" customFormat="1" x14ac:dyDescent="0.2"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3:18" customFormat="1" x14ac:dyDescent="0.2"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3:18" x14ac:dyDescent="0.2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3:18" s="11" customFormat="1" x14ac:dyDescent="0.2"/>
    <row r="692" spans="3:18" s="11" customFormat="1" x14ac:dyDescent="0.2"/>
    <row r="693" spans="3:18" s="11" customFormat="1" x14ac:dyDescent="0.2"/>
    <row r="694" spans="3:18" s="11" customFormat="1" x14ac:dyDescent="0.2"/>
    <row r="695" spans="3:18" s="11" customFormat="1" x14ac:dyDescent="0.2"/>
    <row r="696" spans="3:18" s="11" customFormat="1" x14ac:dyDescent="0.2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3:18" s="1" customFormat="1" x14ac:dyDescent="0.2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3:18" s="2" customFormat="1" x14ac:dyDescent="0.2"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</row>
    <row r="699" spans="3:18" s="12" customFormat="1" x14ac:dyDescent="0.2"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3:18" x14ac:dyDescent="0.2"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3:18" customFormat="1" x14ac:dyDescent="0.2"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</row>
    <row r="702" spans="3:18" s="25" customFormat="1" x14ac:dyDescent="0.2"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3:18" customFormat="1" x14ac:dyDescent="0.2"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3:18" x14ac:dyDescent="0.2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3:18" s="11" customFormat="1" x14ac:dyDescent="0.2"/>
    <row r="706" spans="3:18" s="11" customFormat="1" x14ac:dyDescent="0.2"/>
    <row r="707" spans="3:18" s="11" customFormat="1" x14ac:dyDescent="0.2"/>
    <row r="708" spans="3:18" s="11" customFormat="1" x14ac:dyDescent="0.2"/>
    <row r="709" spans="3:18" s="11" customFormat="1" x14ac:dyDescent="0.2"/>
    <row r="710" spans="3:18" s="11" customFormat="1" x14ac:dyDescent="0.2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3:18" s="1" customFormat="1" x14ac:dyDescent="0.2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3:18" s="2" customFormat="1" x14ac:dyDescent="0.2"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</row>
    <row r="713" spans="3:18" s="12" customFormat="1" x14ac:dyDescent="0.2"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3:18" x14ac:dyDescent="0.2"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3:18" customFormat="1" x14ac:dyDescent="0.2"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</row>
    <row r="716" spans="3:18" s="25" customFormat="1" x14ac:dyDescent="0.2"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3:18" customFormat="1" x14ac:dyDescent="0.2"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3:18" x14ac:dyDescent="0.2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3:18" s="11" customFormat="1" x14ac:dyDescent="0.2"/>
    <row r="720" spans="3:18" s="11" customFormat="1" x14ac:dyDescent="0.2"/>
    <row r="721" spans="3:18" s="11" customFormat="1" x14ac:dyDescent="0.2"/>
    <row r="722" spans="3:18" s="11" customFormat="1" x14ac:dyDescent="0.2"/>
    <row r="723" spans="3:18" s="11" customFormat="1" x14ac:dyDescent="0.2"/>
    <row r="724" spans="3:18" s="11" customFormat="1" x14ac:dyDescent="0.2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3:18" s="1" customFormat="1" x14ac:dyDescent="0.2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3:18" s="2" customFormat="1" x14ac:dyDescent="0.2"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</row>
    <row r="727" spans="3:18" s="12" customFormat="1" x14ac:dyDescent="0.2"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3:18" x14ac:dyDescent="0.2"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3:18" customFormat="1" x14ac:dyDescent="0.2"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</row>
    <row r="730" spans="3:18" s="25" customFormat="1" x14ac:dyDescent="0.2"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3:18" customFormat="1" x14ac:dyDescent="0.2"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3:18" x14ac:dyDescent="0.2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3:18" s="11" customFormat="1" x14ac:dyDescent="0.2"/>
    <row r="734" spans="3:18" s="11" customFormat="1" x14ac:dyDescent="0.2"/>
    <row r="735" spans="3:18" s="11" customFormat="1" x14ac:dyDescent="0.2"/>
    <row r="736" spans="3:18" s="11" customFormat="1" x14ac:dyDescent="0.2"/>
    <row r="737" spans="3:18" s="11" customFormat="1" x14ac:dyDescent="0.2"/>
    <row r="738" spans="3:18" s="11" customFormat="1" x14ac:dyDescent="0.2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3:18" s="1" customFormat="1" x14ac:dyDescent="0.2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3:18" s="2" customFormat="1" x14ac:dyDescent="0.2"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</row>
    <row r="741" spans="3:18" s="12" customFormat="1" x14ac:dyDescent="0.2"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3:18" x14ac:dyDescent="0.2"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3:18" customFormat="1" x14ac:dyDescent="0.2"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</row>
    <row r="744" spans="3:18" s="25" customFormat="1" x14ac:dyDescent="0.2"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3:18" customFormat="1" x14ac:dyDescent="0.2"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3:18" x14ac:dyDescent="0.2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3:18" s="11" customFormat="1" x14ac:dyDescent="0.2"/>
    <row r="748" spans="3:18" s="11" customFormat="1" x14ac:dyDescent="0.2"/>
    <row r="749" spans="3:18" s="11" customFormat="1" x14ac:dyDescent="0.2"/>
    <row r="750" spans="3:18" s="11" customFormat="1" x14ac:dyDescent="0.2"/>
    <row r="751" spans="3:18" s="11" customFormat="1" x14ac:dyDescent="0.2"/>
    <row r="752" spans="3:18" s="11" customFormat="1" x14ac:dyDescent="0.2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3:18" s="1" customFormat="1" x14ac:dyDescent="0.2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3:18" s="2" customFormat="1" x14ac:dyDescent="0.2"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</row>
    <row r="755" spans="3:18" s="12" customFormat="1" x14ac:dyDescent="0.2"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3:18" x14ac:dyDescent="0.2"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3:18" customFormat="1" x14ac:dyDescent="0.2"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</row>
    <row r="758" spans="3:18" s="25" customFormat="1" x14ac:dyDescent="0.2"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3:18" customFormat="1" x14ac:dyDescent="0.2"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3:18" x14ac:dyDescent="0.2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3:18" s="11" customFormat="1" x14ac:dyDescent="0.2"/>
    <row r="762" spans="3:18" s="11" customFormat="1" x14ac:dyDescent="0.2"/>
    <row r="763" spans="3:18" s="11" customFormat="1" x14ac:dyDescent="0.2"/>
    <row r="764" spans="3:18" s="11" customFormat="1" x14ac:dyDescent="0.2"/>
    <row r="765" spans="3:18" s="11" customFormat="1" x14ac:dyDescent="0.2"/>
    <row r="766" spans="3:18" s="11" customFormat="1" x14ac:dyDescent="0.2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3:18" s="1" customFormat="1" x14ac:dyDescent="0.2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3:18" s="2" customFormat="1" x14ac:dyDescent="0.2"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</row>
    <row r="769" spans="3:18" s="12" customFormat="1" x14ac:dyDescent="0.2"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3:18" x14ac:dyDescent="0.2"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3:18" customFormat="1" x14ac:dyDescent="0.2"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</row>
    <row r="772" spans="3:18" s="25" customFormat="1" x14ac:dyDescent="0.2"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3:18" customFormat="1" x14ac:dyDescent="0.2"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3:18" x14ac:dyDescent="0.2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3:18" s="11" customFormat="1" x14ac:dyDescent="0.2"/>
    <row r="776" spans="3:18" s="11" customFormat="1" x14ac:dyDescent="0.2"/>
    <row r="777" spans="3:18" s="11" customFormat="1" x14ac:dyDescent="0.2"/>
    <row r="778" spans="3:18" s="11" customFormat="1" x14ac:dyDescent="0.2"/>
    <row r="779" spans="3:18" s="11" customFormat="1" x14ac:dyDescent="0.2"/>
    <row r="780" spans="3:18" s="11" customFormat="1" x14ac:dyDescent="0.2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3:18" s="1" customFormat="1" x14ac:dyDescent="0.2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3:18" s="2" customFormat="1" x14ac:dyDescent="0.2"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</row>
    <row r="783" spans="3:18" s="12" customFormat="1" x14ac:dyDescent="0.2"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3:18" x14ac:dyDescent="0.2"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3:18" customFormat="1" x14ac:dyDescent="0.2"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</row>
    <row r="786" spans="3:18" s="25" customFormat="1" x14ac:dyDescent="0.2"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3:18" customFormat="1" x14ac:dyDescent="0.2"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3:18" x14ac:dyDescent="0.2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3:18" s="11" customFormat="1" x14ac:dyDescent="0.2"/>
    <row r="790" spans="3:18" s="11" customFormat="1" x14ac:dyDescent="0.2"/>
    <row r="791" spans="3:18" s="11" customFormat="1" x14ac:dyDescent="0.2"/>
    <row r="792" spans="3:18" s="11" customFormat="1" x14ac:dyDescent="0.2"/>
    <row r="793" spans="3:18" s="11" customFormat="1" x14ac:dyDescent="0.2"/>
    <row r="794" spans="3:18" s="11" customFormat="1" x14ac:dyDescent="0.2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3:18" s="1" customFormat="1" x14ac:dyDescent="0.2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3:18" s="2" customFormat="1" x14ac:dyDescent="0.2"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</row>
    <row r="797" spans="3:18" s="12" customFormat="1" x14ac:dyDescent="0.2"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3:18" x14ac:dyDescent="0.2"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3:18" customFormat="1" x14ac:dyDescent="0.2"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</row>
    <row r="800" spans="3:18" s="25" customFormat="1" x14ac:dyDescent="0.2"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3:18" customFormat="1" x14ac:dyDescent="0.2"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3:18" x14ac:dyDescent="0.2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3:18" s="11" customFormat="1" x14ac:dyDescent="0.2"/>
    <row r="804" spans="3:18" s="11" customFormat="1" x14ac:dyDescent="0.2"/>
    <row r="805" spans="3:18" s="11" customFormat="1" x14ac:dyDescent="0.2"/>
    <row r="806" spans="3:18" s="11" customFormat="1" x14ac:dyDescent="0.2"/>
    <row r="807" spans="3:18" s="11" customFormat="1" x14ac:dyDescent="0.2"/>
    <row r="808" spans="3:18" s="11" customFormat="1" x14ac:dyDescent="0.2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3:18" s="1" customFormat="1" x14ac:dyDescent="0.2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3:18" s="2" customFormat="1" x14ac:dyDescent="0.2"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</row>
    <row r="811" spans="3:18" s="12" customFormat="1" x14ac:dyDescent="0.2"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3:18" x14ac:dyDescent="0.2"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3:18" customFormat="1" x14ac:dyDescent="0.2"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</row>
    <row r="814" spans="3:18" s="25" customFormat="1" x14ac:dyDescent="0.2"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3:18" customFormat="1" x14ac:dyDescent="0.2"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3:18" x14ac:dyDescent="0.2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3:18" s="11" customFormat="1" x14ac:dyDescent="0.2"/>
    <row r="818" spans="3:18" s="11" customFormat="1" x14ac:dyDescent="0.2"/>
    <row r="819" spans="3:18" s="11" customFormat="1" x14ac:dyDescent="0.2"/>
    <row r="820" spans="3:18" s="11" customFormat="1" x14ac:dyDescent="0.2"/>
    <row r="821" spans="3:18" s="11" customFormat="1" x14ac:dyDescent="0.2"/>
    <row r="822" spans="3:18" s="11" customFormat="1" x14ac:dyDescent="0.2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3:18" s="1" customFormat="1" x14ac:dyDescent="0.2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3:18" s="2" customFormat="1" x14ac:dyDescent="0.2"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</row>
    <row r="825" spans="3:18" s="12" customFormat="1" x14ac:dyDescent="0.2"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3:18" x14ac:dyDescent="0.2"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3:18" customFormat="1" x14ac:dyDescent="0.2"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</row>
    <row r="828" spans="3:18" s="25" customFormat="1" x14ac:dyDescent="0.2"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3:18" customFormat="1" x14ac:dyDescent="0.2"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3:18" x14ac:dyDescent="0.2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1" spans="3:18" s="11" customFormat="1" x14ac:dyDescent="0.2"/>
    <row r="832" spans="3:18" s="11" customFormat="1" x14ac:dyDescent="0.2"/>
    <row r="833" spans="3:18" s="11" customFormat="1" x14ac:dyDescent="0.2"/>
    <row r="834" spans="3:18" s="11" customFormat="1" x14ac:dyDescent="0.2"/>
    <row r="835" spans="3:18" s="11" customFormat="1" x14ac:dyDescent="0.2"/>
    <row r="836" spans="3:18" s="11" customFormat="1" x14ac:dyDescent="0.2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3:18" s="1" customFormat="1" x14ac:dyDescent="0.2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3:18" s="2" customFormat="1" x14ac:dyDescent="0.2"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</row>
    <row r="839" spans="3:18" s="12" customFormat="1" x14ac:dyDescent="0.2"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</row>
    <row r="840" spans="3:18" x14ac:dyDescent="0.2"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3:18" customFormat="1" x14ac:dyDescent="0.2"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</row>
    <row r="842" spans="3:18" s="25" customFormat="1" x14ac:dyDescent="0.2"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3:18" customFormat="1" x14ac:dyDescent="0.2"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3:18" x14ac:dyDescent="0.2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3:18" s="11" customFormat="1" x14ac:dyDescent="0.2"/>
    <row r="846" spans="3:18" s="11" customFormat="1" x14ac:dyDescent="0.2"/>
    <row r="847" spans="3:18" s="11" customFormat="1" x14ac:dyDescent="0.2"/>
    <row r="848" spans="3:18" s="11" customFormat="1" x14ac:dyDescent="0.2"/>
    <row r="849" spans="3:18" s="11" customFormat="1" x14ac:dyDescent="0.2"/>
    <row r="850" spans="3:18" s="11" customFormat="1" x14ac:dyDescent="0.2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3:18" s="1" customFormat="1" x14ac:dyDescent="0.2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3:18" s="2" customFormat="1" x14ac:dyDescent="0.2"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</row>
    <row r="853" spans="3:18" s="12" customFormat="1" x14ac:dyDescent="0.2"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3:18" x14ac:dyDescent="0.2"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3:18" customFormat="1" x14ac:dyDescent="0.2"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</row>
    <row r="856" spans="3:18" s="25" customFormat="1" x14ac:dyDescent="0.2"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3:18" customFormat="1" x14ac:dyDescent="0.2"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3:18" x14ac:dyDescent="0.2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3:18" s="11" customFormat="1" x14ac:dyDescent="0.2"/>
    <row r="860" spans="3:18" s="11" customFormat="1" x14ac:dyDescent="0.2"/>
    <row r="861" spans="3:18" s="11" customFormat="1" x14ac:dyDescent="0.2"/>
    <row r="862" spans="3:18" s="11" customFormat="1" x14ac:dyDescent="0.2"/>
    <row r="863" spans="3:18" s="11" customFormat="1" x14ac:dyDescent="0.2"/>
    <row r="864" spans="3:18" s="11" customFormat="1" x14ac:dyDescent="0.2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3:18" s="1" customFormat="1" x14ac:dyDescent="0.2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3:18" s="2" customFormat="1" x14ac:dyDescent="0.2"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</row>
    <row r="867" spans="3:18" s="12" customFormat="1" x14ac:dyDescent="0.2"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3:18" x14ac:dyDescent="0.2"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3:18" customFormat="1" x14ac:dyDescent="0.2"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</row>
    <row r="870" spans="3:18" s="25" customFormat="1" x14ac:dyDescent="0.2"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3:18" customFormat="1" x14ac:dyDescent="0.2"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3:18" x14ac:dyDescent="0.2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3:18" s="11" customFormat="1" x14ac:dyDescent="0.2"/>
    <row r="874" spans="3:18" s="11" customFormat="1" x14ac:dyDescent="0.2"/>
    <row r="875" spans="3:18" s="11" customFormat="1" x14ac:dyDescent="0.2"/>
    <row r="876" spans="3:18" s="11" customFormat="1" x14ac:dyDescent="0.2"/>
    <row r="877" spans="3:18" s="11" customFormat="1" x14ac:dyDescent="0.2"/>
    <row r="878" spans="3:18" s="11" customFormat="1" x14ac:dyDescent="0.2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3:18" s="1" customFormat="1" x14ac:dyDescent="0.2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3:18" s="2" customFormat="1" x14ac:dyDescent="0.2"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</row>
    <row r="881" spans="3:18" s="12" customFormat="1" x14ac:dyDescent="0.2"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3:18" x14ac:dyDescent="0.2"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3:18" customFormat="1" x14ac:dyDescent="0.2"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</row>
    <row r="884" spans="3:18" s="25" customFormat="1" x14ac:dyDescent="0.2"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3:18" customFormat="1" x14ac:dyDescent="0.2"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3:18" x14ac:dyDescent="0.2"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3:18" s="11" customFormat="1" x14ac:dyDescent="0.2"/>
    <row r="888" spans="3:18" s="11" customFormat="1" x14ac:dyDescent="0.2"/>
    <row r="889" spans="3:18" s="11" customFormat="1" x14ac:dyDescent="0.2"/>
    <row r="890" spans="3:18" s="11" customFormat="1" x14ac:dyDescent="0.2"/>
    <row r="891" spans="3:18" s="11" customFormat="1" x14ac:dyDescent="0.2"/>
    <row r="892" spans="3:18" s="11" customFormat="1" x14ac:dyDescent="0.2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3:18" s="1" customFormat="1" x14ac:dyDescent="0.2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3:18" s="2" customFormat="1" x14ac:dyDescent="0.2"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</row>
    <row r="895" spans="3:18" s="12" customFormat="1" x14ac:dyDescent="0.2"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3:18" x14ac:dyDescent="0.2"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3:18" customFormat="1" x14ac:dyDescent="0.2"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</row>
    <row r="898" spans="3:18" s="25" customFormat="1" x14ac:dyDescent="0.2"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3:18" customFormat="1" x14ac:dyDescent="0.2"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</row>
    <row r="900" spans="3:18" x14ac:dyDescent="0.2"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3:18" s="11" customFormat="1" x14ac:dyDescent="0.2"/>
    <row r="902" spans="3:18" s="11" customFormat="1" x14ac:dyDescent="0.2"/>
    <row r="903" spans="3:18" s="11" customFormat="1" x14ac:dyDescent="0.2"/>
    <row r="904" spans="3:18" s="11" customFormat="1" x14ac:dyDescent="0.2"/>
    <row r="905" spans="3:18" s="11" customFormat="1" x14ac:dyDescent="0.2"/>
    <row r="906" spans="3:18" s="11" customFormat="1" x14ac:dyDescent="0.2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3:18" s="1" customFormat="1" x14ac:dyDescent="0.2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3:18" s="2" customFormat="1" x14ac:dyDescent="0.2"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</row>
    <row r="909" spans="3:18" s="12" customFormat="1" x14ac:dyDescent="0.2"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</row>
    <row r="910" spans="3:18" x14ac:dyDescent="0.2"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3:18" customFormat="1" x14ac:dyDescent="0.2"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</row>
    <row r="912" spans="3:18" s="25" customFormat="1" x14ac:dyDescent="0.2"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3:18" customFormat="1" x14ac:dyDescent="0.2"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3:18" x14ac:dyDescent="0.2"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3:18" s="11" customFormat="1" x14ac:dyDescent="0.2"/>
    <row r="916" spans="3:18" s="11" customFormat="1" x14ac:dyDescent="0.2"/>
    <row r="917" spans="3:18" s="11" customFormat="1" x14ac:dyDescent="0.2"/>
    <row r="918" spans="3:18" s="11" customFormat="1" x14ac:dyDescent="0.2"/>
    <row r="919" spans="3:18" s="11" customFormat="1" x14ac:dyDescent="0.2"/>
    <row r="920" spans="3:18" s="11" customFormat="1" x14ac:dyDescent="0.2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3:18" s="1" customFormat="1" x14ac:dyDescent="0.2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3:18" s="2" customFormat="1" x14ac:dyDescent="0.2"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</row>
    <row r="923" spans="3:18" s="12" customFormat="1" x14ac:dyDescent="0.2"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3:18" x14ac:dyDescent="0.2"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3:18" customFormat="1" x14ac:dyDescent="0.2"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</row>
    <row r="926" spans="3:18" s="25" customFormat="1" x14ac:dyDescent="0.2"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</row>
    <row r="927" spans="3:18" s="26" customFormat="1" x14ac:dyDescent="0.2"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3:18" customFormat="1" x14ac:dyDescent="0.2"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3:18" s="11" customFormat="1" x14ac:dyDescent="0.2"/>
    <row r="930" spans="3:18" s="11" customFormat="1" x14ac:dyDescent="0.2"/>
    <row r="931" spans="3:18" s="11" customFormat="1" x14ac:dyDescent="0.2"/>
    <row r="932" spans="3:18" s="11" customFormat="1" x14ac:dyDescent="0.2"/>
    <row r="933" spans="3:18" s="11" customFormat="1" x14ac:dyDescent="0.2"/>
    <row r="934" spans="3:18" s="11" customFormat="1" x14ac:dyDescent="0.2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3:18" s="1" customFormat="1" x14ac:dyDescent="0.2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3:18" s="2" customFormat="1" x14ac:dyDescent="0.2"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</row>
    <row r="937" spans="3:18" s="12" customFormat="1" x14ac:dyDescent="0.2"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3:18" x14ac:dyDescent="0.2"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3:18" customFormat="1" x14ac:dyDescent="0.2"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</row>
    <row r="940" spans="3:18" s="25" customFormat="1" x14ac:dyDescent="0.2"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</row>
    <row r="941" spans="3:18" s="26" customFormat="1" x14ac:dyDescent="0.2"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3:18" customFormat="1" x14ac:dyDescent="0.2"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3:18" s="11" customFormat="1" x14ac:dyDescent="0.2"/>
    <row r="944" spans="3:18" s="11" customFormat="1" x14ac:dyDescent="0.2"/>
    <row r="945" spans="3:18" s="11" customFormat="1" x14ac:dyDescent="0.2"/>
    <row r="946" spans="3:18" s="11" customFormat="1" x14ac:dyDescent="0.2"/>
    <row r="947" spans="3:18" s="11" customFormat="1" x14ac:dyDescent="0.2"/>
    <row r="948" spans="3:18" s="11" customFormat="1" x14ac:dyDescent="0.2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3:18" s="1" customFormat="1" x14ac:dyDescent="0.2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3:18" s="2" customFormat="1" x14ac:dyDescent="0.2"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</row>
    <row r="951" spans="3:18" s="12" customFormat="1" x14ac:dyDescent="0.2"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3:18" x14ac:dyDescent="0.2"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3:18" customFormat="1" x14ac:dyDescent="0.2"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</row>
    <row r="954" spans="3:18" s="25" customFormat="1" x14ac:dyDescent="0.2"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3:18" customFormat="1" x14ac:dyDescent="0.2"/>
    <row r="956" spans="3:18" customFormat="1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3:18" s="3" customFormat="1" x14ac:dyDescent="0.2"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</row>
    <row r="958" spans="3:18" s="32" customFormat="1" x14ac:dyDescent="0.2"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</row>
    <row r="959" spans="3:18" s="35" customFormat="1" x14ac:dyDescent="0.2"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</row>
    <row r="960" spans="3:18" s="33" customFormat="1" x14ac:dyDescent="0.2"/>
    <row r="961" spans="3:18" s="33" customFormat="1" x14ac:dyDescent="0.2"/>
    <row r="962" spans="3:18" s="33" customFormat="1" x14ac:dyDescent="0.2"/>
    <row r="963" spans="3:18" s="33" customFormat="1" x14ac:dyDescent="0.2"/>
    <row r="964" spans="3:18" s="33" customFormat="1" x14ac:dyDescent="0.2"/>
    <row r="965" spans="3:18" s="33" customFormat="1" x14ac:dyDescent="0.2"/>
    <row r="966" spans="3:18" s="33" customFormat="1" x14ac:dyDescent="0.2"/>
    <row r="967" spans="3:18" s="33" customFormat="1" x14ac:dyDescent="0.2"/>
    <row r="968" spans="3:18" s="33" customFormat="1" x14ac:dyDescent="0.2"/>
    <row r="969" spans="3:18" s="33" customFormat="1" x14ac:dyDescent="0.2"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</row>
    <row r="970" spans="3:18" s="30" customFormat="1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3:18" s="3" customFormat="1" x14ac:dyDescent="0.2"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</row>
    <row r="972" spans="3:18" s="32" customFormat="1" x14ac:dyDescent="0.2"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</row>
    <row r="973" spans="3:18" s="35" customFormat="1" x14ac:dyDescent="0.2"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</row>
    <row r="974" spans="3:18" s="33" customFormat="1" x14ac:dyDescent="0.2"/>
    <row r="975" spans="3:18" s="33" customFormat="1" x14ac:dyDescent="0.2"/>
    <row r="976" spans="3:18" s="33" customFormat="1" x14ac:dyDescent="0.2"/>
    <row r="977" spans="3:18" s="33" customFormat="1" x14ac:dyDescent="0.2"/>
    <row r="978" spans="3:18" s="33" customFormat="1" x14ac:dyDescent="0.2"/>
    <row r="979" spans="3:18" s="33" customFormat="1" x14ac:dyDescent="0.2"/>
    <row r="980" spans="3:18" s="33" customFormat="1" x14ac:dyDescent="0.2"/>
    <row r="981" spans="3:18" s="33" customFormat="1" x14ac:dyDescent="0.2"/>
    <row r="982" spans="3:18" s="33" customFormat="1" x14ac:dyDescent="0.2"/>
    <row r="983" spans="3:18" s="33" customFormat="1" x14ac:dyDescent="0.2"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</row>
    <row r="984" spans="3:18" s="30" customFormat="1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3:18" s="3" customFormat="1" x14ac:dyDescent="0.2"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</row>
    <row r="986" spans="3:18" s="32" customFormat="1" x14ac:dyDescent="0.2"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</row>
    <row r="987" spans="3:18" s="35" customFormat="1" x14ac:dyDescent="0.2"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</row>
    <row r="988" spans="3:18" s="33" customFormat="1" x14ac:dyDescent="0.2"/>
    <row r="989" spans="3:18" s="33" customFormat="1" x14ac:dyDescent="0.2"/>
    <row r="990" spans="3:18" s="33" customFormat="1" x14ac:dyDescent="0.2"/>
    <row r="991" spans="3:18" s="33" customFormat="1" x14ac:dyDescent="0.2"/>
    <row r="992" spans="3:18" s="33" customFormat="1" x14ac:dyDescent="0.2"/>
    <row r="993" spans="3:18" s="33" customFormat="1" x14ac:dyDescent="0.2"/>
    <row r="994" spans="3:18" s="33" customFormat="1" x14ac:dyDescent="0.2"/>
    <row r="995" spans="3:18" s="33" customFormat="1" x14ac:dyDescent="0.2"/>
    <row r="996" spans="3:18" s="33" customFormat="1" x14ac:dyDescent="0.2"/>
    <row r="997" spans="3:18" s="33" customFormat="1" x14ac:dyDescent="0.2"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</row>
    <row r="998" spans="3:18" s="30" customFormat="1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3:18" s="3" customFormat="1" x14ac:dyDescent="0.2"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</row>
    <row r="1000" spans="3:18" s="32" customFormat="1" x14ac:dyDescent="0.2"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</row>
    <row r="1001" spans="3:18" s="35" customFormat="1" x14ac:dyDescent="0.2"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</row>
    <row r="1002" spans="3:18" s="33" customFormat="1" x14ac:dyDescent="0.2"/>
    <row r="1003" spans="3:18" s="33" customFormat="1" x14ac:dyDescent="0.2"/>
    <row r="1004" spans="3:18" s="33" customFormat="1" x14ac:dyDescent="0.2"/>
    <row r="1005" spans="3:18" s="33" customFormat="1" x14ac:dyDescent="0.2"/>
    <row r="1006" spans="3:18" s="33" customFormat="1" x14ac:dyDescent="0.2"/>
    <row r="1007" spans="3:18" s="33" customFormat="1" x14ac:dyDescent="0.2"/>
    <row r="1008" spans="3:18" s="33" customFormat="1" x14ac:dyDescent="0.2"/>
    <row r="1009" spans="3:18" s="33" customFormat="1" x14ac:dyDescent="0.2"/>
    <row r="1010" spans="3:18" s="33" customFormat="1" x14ac:dyDescent="0.2"/>
    <row r="1011" spans="3:18" s="33" customFormat="1" x14ac:dyDescent="0.2"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</row>
    <row r="1012" spans="3:18" s="30" customFormat="1" x14ac:dyDescent="0.2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</row>
    <row r="1013" spans="3:18" s="3" customFormat="1" x14ac:dyDescent="0.2"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</row>
    <row r="1014" spans="3:18" s="32" customFormat="1" x14ac:dyDescent="0.2"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</row>
    <row r="1015" spans="3:18" s="35" customFormat="1" x14ac:dyDescent="0.2"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</row>
    <row r="1016" spans="3:18" s="33" customFormat="1" x14ac:dyDescent="0.2"/>
    <row r="1017" spans="3:18" s="33" customFormat="1" x14ac:dyDescent="0.2"/>
    <row r="1018" spans="3:18" s="33" customFormat="1" x14ac:dyDescent="0.2"/>
    <row r="1019" spans="3:18" s="33" customFormat="1" x14ac:dyDescent="0.2"/>
    <row r="1020" spans="3:18" s="33" customFormat="1" x14ac:dyDescent="0.2"/>
    <row r="1021" spans="3:18" s="33" customFormat="1" x14ac:dyDescent="0.2"/>
    <row r="1022" spans="3:18" s="33" customFormat="1" x14ac:dyDescent="0.2"/>
    <row r="1023" spans="3:18" s="33" customFormat="1" x14ac:dyDescent="0.2"/>
    <row r="1024" spans="3:18" s="33" customFormat="1" x14ac:dyDescent="0.2"/>
    <row r="1025" spans="3:18" s="33" customFormat="1" x14ac:dyDescent="0.2"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</row>
    <row r="1026" spans="3:18" s="30" customFormat="1" x14ac:dyDescent="0.2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</row>
    <row r="1027" spans="3:18" s="3" customFormat="1" x14ac:dyDescent="0.2"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</row>
    <row r="1028" spans="3:18" s="32" customFormat="1" x14ac:dyDescent="0.2"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</row>
    <row r="1029" spans="3:18" s="35" customFormat="1" x14ac:dyDescent="0.2"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</row>
    <row r="1030" spans="3:18" s="33" customFormat="1" x14ac:dyDescent="0.2"/>
    <row r="1031" spans="3:18" s="33" customFormat="1" x14ac:dyDescent="0.2"/>
    <row r="1032" spans="3:18" s="33" customFormat="1" x14ac:dyDescent="0.2"/>
    <row r="1033" spans="3:18" s="33" customFormat="1" x14ac:dyDescent="0.2"/>
    <row r="1034" spans="3:18" s="33" customFormat="1" x14ac:dyDescent="0.2"/>
    <row r="1035" spans="3:18" s="33" customFormat="1" x14ac:dyDescent="0.2"/>
    <row r="1036" spans="3:18" s="33" customFormat="1" x14ac:dyDescent="0.2"/>
    <row r="1037" spans="3:18" s="33" customFormat="1" x14ac:dyDescent="0.2"/>
    <row r="1038" spans="3:18" s="33" customFormat="1" x14ac:dyDescent="0.2"/>
    <row r="1039" spans="3:18" s="33" customFormat="1" x14ac:dyDescent="0.2"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</row>
    <row r="1040" spans="3:18" s="30" customFormat="1" x14ac:dyDescent="0.2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</row>
    <row r="1041" spans="3:18" s="3" customFormat="1" x14ac:dyDescent="0.2"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</row>
    <row r="1042" spans="3:18" s="32" customFormat="1" x14ac:dyDescent="0.2"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</row>
    <row r="1043" spans="3:18" s="35" customFormat="1" x14ac:dyDescent="0.2"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</row>
    <row r="1044" spans="3:18" s="33" customFormat="1" x14ac:dyDescent="0.2"/>
    <row r="1045" spans="3:18" s="33" customFormat="1" x14ac:dyDescent="0.2"/>
    <row r="1046" spans="3:18" s="33" customFormat="1" x14ac:dyDescent="0.2"/>
    <row r="1047" spans="3:18" s="33" customFormat="1" x14ac:dyDescent="0.2"/>
    <row r="1048" spans="3:18" s="33" customFormat="1" x14ac:dyDescent="0.2"/>
    <row r="1049" spans="3:18" s="33" customFormat="1" x14ac:dyDescent="0.2"/>
    <row r="1050" spans="3:18" s="33" customFormat="1" x14ac:dyDescent="0.2"/>
    <row r="1051" spans="3:18" s="33" customFormat="1" x14ac:dyDescent="0.2"/>
    <row r="1052" spans="3:18" s="33" customFormat="1" x14ac:dyDescent="0.2"/>
    <row r="1053" spans="3:18" s="33" customFormat="1" x14ac:dyDescent="0.2"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</row>
    <row r="1054" spans="3:18" s="30" customFormat="1" x14ac:dyDescent="0.2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</row>
    <row r="1055" spans="3:18" s="3" customFormat="1" x14ac:dyDescent="0.2"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</row>
    <row r="1056" spans="3:18" s="32" customFormat="1" x14ac:dyDescent="0.2"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</row>
    <row r="1057" spans="3:18" s="35" customFormat="1" x14ac:dyDescent="0.2"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</row>
    <row r="1058" spans="3:18" s="33" customFormat="1" x14ac:dyDescent="0.2"/>
    <row r="1059" spans="3:18" s="33" customFormat="1" x14ac:dyDescent="0.2"/>
    <row r="1060" spans="3:18" s="33" customFormat="1" x14ac:dyDescent="0.2"/>
    <row r="1061" spans="3:18" s="33" customFormat="1" x14ac:dyDescent="0.2"/>
    <row r="1062" spans="3:18" s="33" customFormat="1" x14ac:dyDescent="0.2"/>
    <row r="1063" spans="3:18" s="33" customFormat="1" x14ac:dyDescent="0.2"/>
    <row r="1064" spans="3:18" s="33" customFormat="1" x14ac:dyDescent="0.2"/>
    <row r="1065" spans="3:18" s="33" customFormat="1" x14ac:dyDescent="0.2"/>
    <row r="1066" spans="3:18" s="33" customFormat="1" x14ac:dyDescent="0.2"/>
    <row r="1067" spans="3:18" s="33" customFormat="1" x14ac:dyDescent="0.2"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</row>
    <row r="1068" spans="3:18" s="30" customFormat="1" x14ac:dyDescent="0.2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</row>
    <row r="1069" spans="3:18" s="3" customFormat="1" x14ac:dyDescent="0.2"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</row>
    <row r="1070" spans="3:18" s="32" customFormat="1" x14ac:dyDescent="0.2"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</row>
    <row r="1071" spans="3:18" s="35" customFormat="1" x14ac:dyDescent="0.2"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</row>
    <row r="1072" spans="3:18" s="33" customFormat="1" x14ac:dyDescent="0.2"/>
    <row r="1073" spans="3:18" s="33" customFormat="1" x14ac:dyDescent="0.2"/>
    <row r="1074" spans="3:18" s="33" customFormat="1" x14ac:dyDescent="0.2"/>
    <row r="1075" spans="3:18" s="33" customFormat="1" x14ac:dyDescent="0.2"/>
    <row r="1076" spans="3:18" s="33" customFormat="1" x14ac:dyDescent="0.2"/>
    <row r="1077" spans="3:18" s="33" customFormat="1" x14ac:dyDescent="0.2"/>
    <row r="1078" spans="3:18" s="33" customFormat="1" x14ac:dyDescent="0.2"/>
    <row r="1079" spans="3:18" s="33" customFormat="1" x14ac:dyDescent="0.2"/>
    <row r="1080" spans="3:18" s="33" customFormat="1" x14ac:dyDescent="0.2"/>
    <row r="1081" spans="3:18" s="33" customFormat="1" x14ac:dyDescent="0.2"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</row>
    <row r="1082" spans="3:18" s="30" customFormat="1" x14ac:dyDescent="0.2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</row>
    <row r="1083" spans="3:18" s="3" customFormat="1" x14ac:dyDescent="0.2"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</row>
    <row r="1084" spans="3:18" s="32" customFormat="1" x14ac:dyDescent="0.2"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</row>
    <row r="1085" spans="3:18" s="35" customFormat="1" x14ac:dyDescent="0.2"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</row>
    <row r="1086" spans="3:18" s="33" customFormat="1" x14ac:dyDescent="0.2"/>
    <row r="1087" spans="3:18" s="33" customFormat="1" x14ac:dyDescent="0.2"/>
    <row r="1088" spans="3:18" s="33" customFormat="1" x14ac:dyDescent="0.2"/>
    <row r="1089" spans="3:18" s="33" customFormat="1" x14ac:dyDescent="0.2"/>
    <row r="1090" spans="3:18" s="33" customFormat="1" x14ac:dyDescent="0.2"/>
    <row r="1091" spans="3:18" s="33" customFormat="1" x14ac:dyDescent="0.2"/>
    <row r="1092" spans="3:18" s="33" customFormat="1" x14ac:dyDescent="0.2"/>
    <row r="1093" spans="3:18" s="33" customFormat="1" x14ac:dyDescent="0.2"/>
    <row r="1094" spans="3:18" s="33" customFormat="1" x14ac:dyDescent="0.2"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</row>
    <row r="1095" spans="3:18" s="11" customFormat="1" x14ac:dyDescent="0.2"/>
    <row r="1096" spans="3:18" s="11" customFormat="1" x14ac:dyDescent="0.2"/>
    <row r="1097" spans="3:18" s="11" customFormat="1" x14ac:dyDescent="0.2"/>
    <row r="1098" spans="3:18" s="11" customFormat="1" x14ac:dyDescent="0.2"/>
    <row r="1099" spans="3:18" s="11" customFormat="1" x14ac:dyDescent="0.2"/>
    <row r="1100" spans="3:18" s="11" customFormat="1" x14ac:dyDescent="0.2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3:18" s="1" customFormat="1" x14ac:dyDescent="0.2"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3:18" s="2" customFormat="1" x14ac:dyDescent="0.2"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</row>
    <row r="1103" spans="3:18" s="12" customFormat="1" x14ac:dyDescent="0.2"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</row>
    <row r="1104" spans="3:18" x14ac:dyDescent="0.2"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3:18" customFormat="1" x14ac:dyDescent="0.2"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</row>
    <row r="1106" spans="3:18" s="25" customFormat="1" x14ac:dyDescent="0.2"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3:18" customFormat="1" x14ac:dyDescent="0.2"/>
    <row r="1108" spans="3:18" customFormat="1" x14ac:dyDescent="0.2"/>
    <row r="1109" spans="3:18" customFormat="1" x14ac:dyDescent="0.2"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</row>
    <row r="1110" spans="3:18" s="19" customFormat="1" x14ac:dyDescent="0.2"/>
    <row r="1111" spans="3:18" s="19" customFormat="1" x14ac:dyDescent="0.2"/>
    <row r="1112" spans="3:18" s="19" customFormat="1" x14ac:dyDescent="0.2"/>
    <row r="1113" spans="3:18" s="19" customFormat="1" x14ac:dyDescent="0.2"/>
    <row r="1114" spans="3:18" s="19" customFormat="1" x14ac:dyDescent="0.2"/>
    <row r="1115" spans="3:18" s="19" customFormat="1" x14ac:dyDescent="0.2"/>
    <row r="1116" spans="3:18" s="19" customFormat="1" x14ac:dyDescent="0.2"/>
    <row r="1117" spans="3:18" s="19" customFormat="1" x14ac:dyDescent="0.2"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</row>
    <row r="1118" spans="3:18" x14ac:dyDescent="0.2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</row>
    <row r="1119" spans="3:18" s="14" customFormat="1" x14ac:dyDescent="0.2"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</row>
  </sheetData>
  <mergeCells count="5">
    <mergeCell ref="C58:E58"/>
    <mergeCell ref="C1:E1"/>
    <mergeCell ref="C113:E113"/>
    <mergeCell ref="F1:H1"/>
    <mergeCell ref="A1:B1"/>
  </mergeCells>
  <hyperlinks>
    <hyperlink ref="C1:E1" location="BF!C58" display="Veränderung gegenüber 1988 in ha"/>
    <hyperlink ref="F1:H1" location="BF!C113" display="Veränderung gegenüber 1988 in Prozent"/>
    <hyperlink ref="A1:B1" location="BF!A7" display="zurück"/>
  </hyperlinks>
  <printOptions horizontalCentered="1"/>
  <pageMargins left="0.59055118110236227" right="0.59055118110236227" top="0.59055118110236227" bottom="0.59055118110236227" header="0.51181102362204722" footer="0.39370078740157483"/>
  <pageSetup paperSize="9" scale="42" orientation="landscape" horizontalDpi="4294967292" verticalDpi="4294967292" r:id="rId1"/>
  <headerFooter alignWithMargins="0">
    <oddFooter>&amp;LLEL Schwäbisch Gmünd, Abt. 3, R. Müller&amp;C&amp;F&amp;A&amp;R&amp;D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RowHeight="12.75" x14ac:dyDescent="0.2"/>
  <cols>
    <col min="1" max="1" width="3" style="13" bestFit="1" customWidth="1"/>
    <col min="2" max="2" width="11.42578125" style="13"/>
    <col min="3" max="3" width="29.5703125" style="13" customWidth="1"/>
    <col min="4" max="16384" width="11.42578125" style="13"/>
  </cols>
  <sheetData>
    <row r="1" spans="1:25" s="8" customFormat="1" ht="17.45" customHeight="1" x14ac:dyDescent="0.2">
      <c r="A1" s="98" t="s">
        <v>62</v>
      </c>
      <c r="B1" s="98"/>
      <c r="C1" s="99" t="s">
        <v>54</v>
      </c>
      <c r="D1" s="99"/>
      <c r="E1" s="99"/>
      <c r="F1" s="97" t="s">
        <v>58</v>
      </c>
      <c r="G1" s="97"/>
      <c r="H1" s="97"/>
    </row>
    <row r="2" spans="1:25" s="10" customFormat="1" ht="18" x14ac:dyDescent="0.2">
      <c r="C2" s="43" t="str">
        <f>BF!C2</f>
        <v>Bodenfläche nach Art der tatsächlichen Nutzung in Baden-Württemberg 1988 bis 2018 in Hektar</v>
      </c>
    </row>
    <row r="3" spans="1:25" s="9" customFormat="1" ht="12.75" customHeight="1" x14ac:dyDescent="0.2"/>
    <row r="4" spans="1:25" s="11" customFormat="1" ht="25.5" x14ac:dyDescent="0.2">
      <c r="C4" s="96" t="s">
        <v>50</v>
      </c>
      <c r="D4" s="96"/>
      <c r="E4" s="67"/>
      <c r="F4" s="67"/>
      <c r="Y4" s="36" t="s">
        <v>0</v>
      </c>
    </row>
    <row r="5" spans="1:25" s="11" customFormat="1" ht="15.75" x14ac:dyDescent="0.2">
      <c r="C5" s="47"/>
      <c r="R5" s="36"/>
    </row>
    <row r="6" spans="1:25" s="11" customFormat="1" x14ac:dyDescent="0.2">
      <c r="B6" s="42" t="s">
        <v>52</v>
      </c>
      <c r="C6" s="42" t="s">
        <v>51</v>
      </c>
      <c r="D6" s="64">
        <v>1988</v>
      </c>
      <c r="E6" s="65">
        <v>1992</v>
      </c>
      <c r="F6" s="65">
        <v>1996</v>
      </c>
      <c r="G6" s="65">
        <v>2000</v>
      </c>
      <c r="H6" s="65">
        <v>2001</v>
      </c>
      <c r="I6" s="65">
        <v>2002</v>
      </c>
      <c r="J6" s="65">
        <v>2003</v>
      </c>
      <c r="K6" s="65">
        <v>2004</v>
      </c>
      <c r="L6" s="65">
        <v>2005</v>
      </c>
      <c r="M6" s="65">
        <v>2006</v>
      </c>
      <c r="N6" s="65">
        <v>2007</v>
      </c>
      <c r="O6" s="66">
        <v>2008</v>
      </c>
      <c r="P6" s="66">
        <v>2009</v>
      </c>
      <c r="Q6" s="66">
        <v>2010</v>
      </c>
      <c r="R6" s="66">
        <v>2011</v>
      </c>
      <c r="S6" s="66">
        <v>2012</v>
      </c>
      <c r="T6" s="66">
        <v>2013</v>
      </c>
      <c r="U6" s="66">
        <v>2014</v>
      </c>
      <c r="V6" s="66">
        <v>2015</v>
      </c>
      <c r="W6" s="66">
        <v>2016</v>
      </c>
      <c r="X6" s="66">
        <v>2017</v>
      </c>
      <c r="Y6" s="66">
        <v>2018</v>
      </c>
    </row>
    <row r="7" spans="1:25" s="11" customFormat="1" x14ac:dyDescent="0.2">
      <c r="A7" s="11">
        <v>1</v>
      </c>
      <c r="B7" s="21">
        <v>111</v>
      </c>
      <c r="C7" s="23" t="s">
        <v>2</v>
      </c>
      <c r="D7" s="44">
        <v>9644</v>
      </c>
      <c r="E7" s="7">
        <v>9935</v>
      </c>
      <c r="F7" s="31">
        <v>10197</v>
      </c>
      <c r="G7" s="31">
        <v>10340</v>
      </c>
      <c r="H7" s="31">
        <v>10360</v>
      </c>
      <c r="I7" s="31">
        <v>10385</v>
      </c>
      <c r="J7" s="31">
        <v>10408</v>
      </c>
      <c r="K7" s="31">
        <v>10441</v>
      </c>
      <c r="L7" s="31">
        <v>10540</v>
      </c>
      <c r="M7" s="31">
        <v>10559</v>
      </c>
      <c r="N7" s="31">
        <v>10587</v>
      </c>
      <c r="O7" s="31">
        <v>10644</v>
      </c>
      <c r="P7" s="31">
        <v>10656</v>
      </c>
      <c r="Q7" s="31">
        <v>10656</v>
      </c>
      <c r="R7" s="31">
        <v>10678</v>
      </c>
      <c r="S7" s="31">
        <v>10678</v>
      </c>
      <c r="T7" s="31">
        <v>10678</v>
      </c>
      <c r="U7" s="31">
        <v>10690</v>
      </c>
      <c r="V7" s="31">
        <v>10697</v>
      </c>
      <c r="W7" s="31">
        <v>10703</v>
      </c>
      <c r="X7" s="31">
        <v>10720</v>
      </c>
      <c r="Y7" s="31">
        <v>10725</v>
      </c>
    </row>
    <row r="8" spans="1:25" s="11" customFormat="1" x14ac:dyDescent="0.2">
      <c r="A8" s="11">
        <v>2</v>
      </c>
      <c r="B8" s="21">
        <v>115</v>
      </c>
      <c r="C8" s="22" t="s">
        <v>8</v>
      </c>
      <c r="D8" s="44">
        <v>11737</v>
      </c>
      <c r="E8" s="7">
        <v>12020</v>
      </c>
      <c r="F8" s="31">
        <v>12359</v>
      </c>
      <c r="G8" s="31">
        <v>12830</v>
      </c>
      <c r="H8" s="31">
        <v>12908</v>
      </c>
      <c r="I8" s="31">
        <v>13008</v>
      </c>
      <c r="J8" s="31">
        <v>13065</v>
      </c>
      <c r="K8" s="31">
        <v>13184</v>
      </c>
      <c r="L8" s="31">
        <v>13269</v>
      </c>
      <c r="M8" s="31">
        <v>13353</v>
      </c>
      <c r="N8" s="31">
        <v>13488</v>
      </c>
      <c r="O8" s="31">
        <v>13537</v>
      </c>
      <c r="P8" s="31">
        <v>13602</v>
      </c>
      <c r="Q8" s="31">
        <v>13720</v>
      </c>
      <c r="R8" s="31">
        <v>13823</v>
      </c>
      <c r="S8" s="31">
        <v>13892</v>
      </c>
      <c r="T8" s="31">
        <v>13948</v>
      </c>
      <c r="U8" s="31">
        <v>13985</v>
      </c>
      <c r="V8" s="31">
        <v>14145</v>
      </c>
      <c r="W8" s="31">
        <v>14054</v>
      </c>
      <c r="X8" s="31">
        <v>14112</v>
      </c>
      <c r="Y8" s="31">
        <v>14138</v>
      </c>
    </row>
    <row r="9" spans="1:25" s="11" customFormat="1" x14ac:dyDescent="0.2">
      <c r="A9" s="11">
        <v>3</v>
      </c>
      <c r="B9" s="28">
        <v>116</v>
      </c>
      <c r="C9" s="34" t="s">
        <v>28</v>
      </c>
      <c r="D9" s="44">
        <v>14171</v>
      </c>
      <c r="E9" s="7">
        <v>13925</v>
      </c>
      <c r="F9" s="31">
        <v>14411</v>
      </c>
      <c r="G9" s="31">
        <v>14827</v>
      </c>
      <c r="H9" s="31">
        <v>14883</v>
      </c>
      <c r="I9" s="31">
        <v>15019</v>
      </c>
      <c r="J9" s="31">
        <v>15133</v>
      </c>
      <c r="K9" s="31">
        <v>15283</v>
      </c>
      <c r="L9" s="31">
        <v>15356</v>
      </c>
      <c r="M9" s="31">
        <v>15445</v>
      </c>
      <c r="N9" s="31">
        <v>15581</v>
      </c>
      <c r="O9" s="31">
        <v>15635</v>
      </c>
      <c r="P9" s="31">
        <v>15679</v>
      </c>
      <c r="Q9" s="31">
        <v>15715</v>
      </c>
      <c r="R9" s="31">
        <v>15748</v>
      </c>
      <c r="S9" s="31">
        <v>15767</v>
      </c>
      <c r="T9" s="31">
        <v>15827</v>
      </c>
      <c r="U9" s="31">
        <v>15852</v>
      </c>
      <c r="V9" s="31">
        <v>15897</v>
      </c>
      <c r="W9" s="31">
        <v>15925</v>
      </c>
      <c r="X9" s="31">
        <v>15956</v>
      </c>
      <c r="Y9" s="31">
        <v>15967</v>
      </c>
    </row>
    <row r="10" spans="1:25" s="11" customFormat="1" x14ac:dyDescent="0.2">
      <c r="A10" s="11">
        <v>4</v>
      </c>
      <c r="B10" s="21">
        <v>117</v>
      </c>
      <c r="C10" s="22" t="s">
        <v>30</v>
      </c>
      <c r="D10" s="44">
        <v>9336</v>
      </c>
      <c r="E10" s="7">
        <v>9556</v>
      </c>
      <c r="F10" s="31">
        <v>9817</v>
      </c>
      <c r="G10" s="31">
        <v>10047</v>
      </c>
      <c r="H10" s="31">
        <v>10076</v>
      </c>
      <c r="I10" s="31">
        <v>10141</v>
      </c>
      <c r="J10" s="31">
        <v>10173</v>
      </c>
      <c r="K10" s="31">
        <v>10220</v>
      </c>
      <c r="L10" s="31">
        <v>10275</v>
      </c>
      <c r="M10" s="31">
        <v>10318</v>
      </c>
      <c r="N10" s="31">
        <v>10362</v>
      </c>
      <c r="O10" s="31">
        <v>10428</v>
      </c>
      <c r="P10" s="31">
        <v>10454</v>
      </c>
      <c r="Q10" s="31">
        <v>10508</v>
      </c>
      <c r="R10" s="31">
        <v>10532</v>
      </c>
      <c r="S10" s="31">
        <v>10568</v>
      </c>
      <c r="T10" s="31">
        <v>10599</v>
      </c>
      <c r="U10" s="31">
        <v>10623</v>
      </c>
      <c r="V10" s="31">
        <v>10636</v>
      </c>
      <c r="W10" s="31">
        <v>10650</v>
      </c>
      <c r="X10" s="31">
        <v>10700</v>
      </c>
      <c r="Y10" s="31">
        <v>10741</v>
      </c>
    </row>
    <row r="11" spans="1:25" s="1" customFormat="1" x14ac:dyDescent="0.2">
      <c r="A11" s="11">
        <v>5</v>
      </c>
      <c r="B11" s="21">
        <v>118</v>
      </c>
      <c r="C11" s="22" t="s">
        <v>49</v>
      </c>
      <c r="D11" s="44">
        <v>14210</v>
      </c>
      <c r="E11" s="7">
        <v>14496</v>
      </c>
      <c r="F11" s="31">
        <v>14817</v>
      </c>
      <c r="G11" s="31">
        <v>15411</v>
      </c>
      <c r="H11" s="31">
        <v>15493</v>
      </c>
      <c r="I11" s="31">
        <v>15664</v>
      </c>
      <c r="J11" s="31">
        <v>15782</v>
      </c>
      <c r="K11" s="31">
        <v>15907</v>
      </c>
      <c r="L11" s="31">
        <v>16008</v>
      </c>
      <c r="M11" s="31">
        <v>16100</v>
      </c>
      <c r="N11" s="31">
        <v>16233</v>
      </c>
      <c r="O11" s="31">
        <v>16417</v>
      </c>
      <c r="P11" s="31">
        <v>16458</v>
      </c>
      <c r="Q11" s="31">
        <v>16502</v>
      </c>
      <c r="R11" s="31">
        <v>16552</v>
      </c>
      <c r="S11" s="31">
        <v>16589</v>
      </c>
      <c r="T11" s="31">
        <v>16674</v>
      </c>
      <c r="U11" s="31">
        <v>16696</v>
      </c>
      <c r="V11" s="31">
        <v>16765</v>
      </c>
      <c r="W11" s="31">
        <v>16823</v>
      </c>
      <c r="X11" s="31">
        <v>17039</v>
      </c>
      <c r="Y11" s="31">
        <v>17089</v>
      </c>
    </row>
    <row r="12" spans="1:25" s="2" customFormat="1" x14ac:dyDescent="0.2">
      <c r="A12" s="11">
        <v>6</v>
      </c>
      <c r="B12" s="21">
        <v>119</v>
      </c>
      <c r="C12" s="22" t="s">
        <v>10</v>
      </c>
      <c r="D12" s="44">
        <v>13064</v>
      </c>
      <c r="E12" s="7">
        <v>13323</v>
      </c>
      <c r="F12" s="31">
        <v>13642</v>
      </c>
      <c r="G12" s="31">
        <v>13993</v>
      </c>
      <c r="H12" s="31">
        <v>14103</v>
      </c>
      <c r="I12" s="31">
        <v>14199</v>
      </c>
      <c r="J12" s="31">
        <v>14281</v>
      </c>
      <c r="K12" s="31">
        <v>14360</v>
      </c>
      <c r="L12" s="31">
        <v>14463</v>
      </c>
      <c r="M12" s="31">
        <v>14552</v>
      </c>
      <c r="N12" s="31">
        <v>14679</v>
      </c>
      <c r="O12" s="31">
        <v>14753</v>
      </c>
      <c r="P12" s="31">
        <v>14821</v>
      </c>
      <c r="Q12" s="31">
        <v>14887</v>
      </c>
      <c r="R12" s="31">
        <v>14983</v>
      </c>
      <c r="S12" s="31">
        <v>15033</v>
      </c>
      <c r="T12" s="31">
        <v>15089</v>
      </c>
      <c r="U12" s="31">
        <v>15161</v>
      </c>
      <c r="V12" s="31">
        <v>15205</v>
      </c>
      <c r="W12" s="31">
        <v>15247</v>
      </c>
      <c r="X12" s="31">
        <v>15307</v>
      </c>
      <c r="Y12" s="31">
        <v>15370</v>
      </c>
    </row>
    <row r="13" spans="1:25" s="12" customFormat="1" x14ac:dyDescent="0.2">
      <c r="A13" s="11">
        <v>7</v>
      </c>
      <c r="B13" s="21">
        <v>121</v>
      </c>
      <c r="C13" s="22" t="s">
        <v>33</v>
      </c>
      <c r="D13" s="44">
        <v>3161</v>
      </c>
      <c r="E13" s="7">
        <v>3367</v>
      </c>
      <c r="F13" s="31">
        <v>3329</v>
      </c>
      <c r="G13" s="31">
        <v>3440</v>
      </c>
      <c r="H13" s="31">
        <v>3445</v>
      </c>
      <c r="I13" s="31">
        <v>3454</v>
      </c>
      <c r="J13" s="31">
        <v>3518</v>
      </c>
      <c r="K13" s="31">
        <v>3526</v>
      </c>
      <c r="L13" s="31">
        <v>3530</v>
      </c>
      <c r="M13" s="31">
        <v>3530</v>
      </c>
      <c r="N13" s="31">
        <v>3529</v>
      </c>
      <c r="O13" s="31">
        <v>3532</v>
      </c>
      <c r="P13" s="31">
        <v>3533</v>
      </c>
      <c r="Q13" s="31">
        <v>3537</v>
      </c>
      <c r="R13" s="31">
        <v>3543</v>
      </c>
      <c r="S13" s="31">
        <v>3553</v>
      </c>
      <c r="T13" s="31">
        <v>3562</v>
      </c>
      <c r="U13" s="31">
        <v>3561</v>
      </c>
      <c r="V13" s="31">
        <v>3576</v>
      </c>
      <c r="W13" s="31">
        <v>3587</v>
      </c>
      <c r="X13" s="31">
        <v>3599</v>
      </c>
      <c r="Y13" s="31">
        <v>3603</v>
      </c>
    </row>
    <row r="14" spans="1:25" x14ac:dyDescent="0.2">
      <c r="A14" s="11">
        <v>8</v>
      </c>
      <c r="B14" s="21">
        <v>125</v>
      </c>
      <c r="C14" s="22" t="s">
        <v>42</v>
      </c>
      <c r="D14" s="44">
        <v>16797</v>
      </c>
      <c r="E14" s="7">
        <v>16263</v>
      </c>
      <c r="F14" s="31">
        <v>16343</v>
      </c>
      <c r="G14" s="31">
        <v>16943</v>
      </c>
      <c r="H14" s="31">
        <v>17273</v>
      </c>
      <c r="I14" s="31">
        <v>17564</v>
      </c>
      <c r="J14" s="31">
        <v>17685</v>
      </c>
      <c r="K14" s="31">
        <v>17837</v>
      </c>
      <c r="L14" s="31">
        <v>18134</v>
      </c>
      <c r="M14" s="31">
        <v>18312</v>
      </c>
      <c r="N14" s="31">
        <v>18525</v>
      </c>
      <c r="O14" s="31">
        <v>18623</v>
      </c>
      <c r="P14" s="31">
        <v>18789</v>
      </c>
      <c r="Q14" s="31">
        <v>18843</v>
      </c>
      <c r="R14" s="31">
        <v>18902</v>
      </c>
      <c r="S14" s="31">
        <v>18985</v>
      </c>
      <c r="T14" s="31">
        <v>19158</v>
      </c>
      <c r="U14" s="31">
        <v>19191</v>
      </c>
      <c r="V14" s="31">
        <v>19284</v>
      </c>
      <c r="W14" s="31">
        <v>19353</v>
      </c>
      <c r="X14" s="31">
        <v>19437</v>
      </c>
      <c r="Y14" s="31">
        <v>19489</v>
      </c>
    </row>
    <row r="15" spans="1:25" customFormat="1" x14ac:dyDescent="0.2">
      <c r="A15" s="11">
        <v>9</v>
      </c>
      <c r="B15" s="21">
        <v>126</v>
      </c>
      <c r="C15" s="22" t="s">
        <v>11</v>
      </c>
      <c r="D15" s="44">
        <v>7769</v>
      </c>
      <c r="E15" s="7">
        <v>8605</v>
      </c>
      <c r="F15" s="31">
        <v>9033</v>
      </c>
      <c r="G15" s="31">
        <v>9362</v>
      </c>
      <c r="H15" s="31">
        <v>9490</v>
      </c>
      <c r="I15" s="31">
        <v>9562</v>
      </c>
      <c r="J15" s="31">
        <v>9628</v>
      </c>
      <c r="K15" s="31">
        <v>9684</v>
      </c>
      <c r="L15" s="31">
        <v>9731</v>
      </c>
      <c r="M15" s="31">
        <v>9788</v>
      </c>
      <c r="N15" s="31">
        <v>9839</v>
      </c>
      <c r="O15" s="31">
        <v>9862</v>
      </c>
      <c r="P15" s="31">
        <v>9893</v>
      </c>
      <c r="Q15" s="31">
        <v>9928</v>
      </c>
      <c r="R15" s="31">
        <v>10004</v>
      </c>
      <c r="S15" s="31">
        <v>10077</v>
      </c>
      <c r="T15" s="31">
        <v>10139</v>
      </c>
      <c r="U15" s="31">
        <v>10159</v>
      </c>
      <c r="V15" s="31">
        <v>10207</v>
      </c>
      <c r="W15" s="31">
        <v>10242</v>
      </c>
      <c r="X15" s="31">
        <v>10342</v>
      </c>
      <c r="Y15" s="31">
        <v>10405</v>
      </c>
    </row>
    <row r="16" spans="1:25" s="25" customFormat="1" x14ac:dyDescent="0.2">
      <c r="A16" s="11">
        <v>10</v>
      </c>
      <c r="B16" s="21">
        <v>127</v>
      </c>
      <c r="C16" s="22" t="s">
        <v>12</v>
      </c>
      <c r="D16" s="44">
        <v>14086</v>
      </c>
      <c r="E16" s="7">
        <v>14342</v>
      </c>
      <c r="F16" s="31">
        <v>15029</v>
      </c>
      <c r="G16" s="31">
        <v>15573</v>
      </c>
      <c r="H16" s="31">
        <v>15784</v>
      </c>
      <c r="I16" s="31">
        <v>15909</v>
      </c>
      <c r="J16" s="31">
        <v>16003</v>
      </c>
      <c r="K16" s="31">
        <v>16189</v>
      </c>
      <c r="L16" s="31">
        <v>16284</v>
      </c>
      <c r="M16" s="31">
        <v>16400</v>
      </c>
      <c r="N16" s="31">
        <v>16545</v>
      </c>
      <c r="O16" s="31">
        <v>16619</v>
      </c>
      <c r="P16" s="31">
        <v>16689</v>
      </c>
      <c r="Q16" s="31">
        <v>16895</v>
      </c>
      <c r="R16" s="31">
        <v>17005</v>
      </c>
      <c r="S16" s="31">
        <v>17193</v>
      </c>
      <c r="T16" s="31">
        <v>17332</v>
      </c>
      <c r="U16" s="31">
        <v>17378</v>
      </c>
      <c r="V16" s="31">
        <v>17441</v>
      </c>
      <c r="W16" s="31">
        <v>17489</v>
      </c>
      <c r="X16" s="31">
        <v>17628</v>
      </c>
      <c r="Y16" s="31">
        <v>17688</v>
      </c>
    </row>
    <row r="17" spans="1:25" customFormat="1" x14ac:dyDescent="0.2">
      <c r="A17" s="11">
        <v>11</v>
      </c>
      <c r="B17" s="21">
        <v>128</v>
      </c>
      <c r="C17" s="22" t="s">
        <v>13</v>
      </c>
      <c r="D17" s="44">
        <v>11214</v>
      </c>
      <c r="E17" s="7">
        <v>11863</v>
      </c>
      <c r="F17" s="31">
        <v>12374</v>
      </c>
      <c r="G17" s="31">
        <v>13298</v>
      </c>
      <c r="H17" s="31">
        <v>13472</v>
      </c>
      <c r="I17" s="31">
        <v>13628</v>
      </c>
      <c r="J17" s="31">
        <v>13702</v>
      </c>
      <c r="K17" s="31">
        <v>13770</v>
      </c>
      <c r="L17" s="31">
        <v>13882</v>
      </c>
      <c r="M17" s="31">
        <v>13943</v>
      </c>
      <c r="N17" s="31">
        <v>13970</v>
      </c>
      <c r="O17" s="31">
        <v>14012</v>
      </c>
      <c r="P17" s="31">
        <v>14031</v>
      </c>
      <c r="Q17" s="31">
        <v>14051</v>
      </c>
      <c r="R17" s="31">
        <v>14078</v>
      </c>
      <c r="S17" s="31">
        <v>14126</v>
      </c>
      <c r="T17" s="31">
        <v>14143</v>
      </c>
      <c r="U17" s="31">
        <v>14155</v>
      </c>
      <c r="V17" s="31">
        <v>14198</v>
      </c>
      <c r="W17" s="31">
        <v>14233</v>
      </c>
      <c r="X17" s="31">
        <v>14283</v>
      </c>
      <c r="Y17" s="31">
        <v>14307</v>
      </c>
    </row>
    <row r="18" spans="1:25" x14ac:dyDescent="0.2">
      <c r="A18" s="11">
        <v>12</v>
      </c>
      <c r="B18" s="21">
        <v>135</v>
      </c>
      <c r="C18" s="22" t="s">
        <v>14</v>
      </c>
      <c r="D18" s="44">
        <v>6633</v>
      </c>
      <c r="E18" s="7">
        <v>6697</v>
      </c>
      <c r="F18" s="31">
        <v>6953</v>
      </c>
      <c r="G18" s="31">
        <v>7235</v>
      </c>
      <c r="H18" s="31">
        <v>7310</v>
      </c>
      <c r="I18" s="31">
        <v>7344</v>
      </c>
      <c r="J18" s="31">
        <v>7516</v>
      </c>
      <c r="K18" s="31">
        <v>7557</v>
      </c>
      <c r="L18" s="31">
        <v>7653</v>
      </c>
      <c r="M18" s="31">
        <v>7702</v>
      </c>
      <c r="N18" s="31">
        <v>7744</v>
      </c>
      <c r="O18" s="31">
        <v>7774</v>
      </c>
      <c r="P18" s="31">
        <v>7795</v>
      </c>
      <c r="Q18" s="31">
        <v>7825</v>
      </c>
      <c r="R18" s="31">
        <v>7835</v>
      </c>
      <c r="S18" s="31">
        <v>7848</v>
      </c>
      <c r="T18" s="31">
        <v>7876</v>
      </c>
      <c r="U18" s="31">
        <v>7897</v>
      </c>
      <c r="V18" s="31">
        <v>7927</v>
      </c>
      <c r="W18" s="31">
        <v>7940</v>
      </c>
      <c r="X18" s="31">
        <v>7997</v>
      </c>
      <c r="Y18" s="31">
        <v>8051</v>
      </c>
    </row>
    <row r="19" spans="1:25" s="11" customFormat="1" x14ac:dyDescent="0.2">
      <c r="A19" s="11">
        <v>13</v>
      </c>
      <c r="B19" s="37">
        <v>136</v>
      </c>
      <c r="C19" s="38" t="s">
        <v>15</v>
      </c>
      <c r="D19" s="45">
        <v>15602</v>
      </c>
      <c r="E19" s="39">
        <v>15875</v>
      </c>
      <c r="F19" s="40">
        <v>16427</v>
      </c>
      <c r="G19" s="40">
        <v>17238</v>
      </c>
      <c r="H19" s="40">
        <v>17407</v>
      </c>
      <c r="I19" s="40">
        <v>17583</v>
      </c>
      <c r="J19" s="40">
        <v>17709</v>
      </c>
      <c r="K19" s="40">
        <v>17897</v>
      </c>
      <c r="L19" s="40">
        <v>17995</v>
      </c>
      <c r="M19" s="40">
        <v>18134</v>
      </c>
      <c r="N19" s="40">
        <v>18244</v>
      </c>
      <c r="O19" s="40">
        <v>18455</v>
      </c>
      <c r="P19" s="40">
        <v>18738</v>
      </c>
      <c r="Q19" s="40">
        <v>18967</v>
      </c>
      <c r="R19" s="40">
        <v>19160</v>
      </c>
      <c r="S19" s="40">
        <v>19337</v>
      </c>
      <c r="T19" s="40">
        <v>19427</v>
      </c>
      <c r="U19" s="40">
        <v>19493</v>
      </c>
      <c r="V19" s="40">
        <v>19576</v>
      </c>
      <c r="W19" s="40">
        <v>19685</v>
      </c>
      <c r="X19" s="40">
        <v>19793</v>
      </c>
      <c r="Y19" s="40">
        <v>19904</v>
      </c>
    </row>
    <row r="20" spans="1:25" s="11" customFormat="1" x14ac:dyDescent="0.2">
      <c r="A20" s="11">
        <v>14</v>
      </c>
      <c r="B20" s="21">
        <v>211</v>
      </c>
      <c r="C20" s="22" t="s">
        <v>34</v>
      </c>
      <c r="D20" s="44">
        <v>2078</v>
      </c>
      <c r="E20" s="7">
        <v>1953</v>
      </c>
      <c r="F20" s="31">
        <v>1963</v>
      </c>
      <c r="G20" s="31">
        <v>1999</v>
      </c>
      <c r="H20" s="31">
        <v>2006</v>
      </c>
      <c r="I20" s="31">
        <v>2026</v>
      </c>
      <c r="J20" s="31">
        <v>2028</v>
      </c>
      <c r="K20" s="31">
        <v>2016</v>
      </c>
      <c r="L20" s="31">
        <v>2021</v>
      </c>
      <c r="M20" s="31">
        <v>2024</v>
      </c>
      <c r="N20" s="31">
        <v>2035</v>
      </c>
      <c r="O20" s="31">
        <v>2036</v>
      </c>
      <c r="P20" s="31">
        <v>2033</v>
      </c>
      <c r="Q20" s="31">
        <v>2036</v>
      </c>
      <c r="R20" s="31">
        <v>2050</v>
      </c>
      <c r="S20" s="31">
        <v>2060</v>
      </c>
      <c r="T20" s="31">
        <v>2062</v>
      </c>
      <c r="U20" s="31">
        <v>2062</v>
      </c>
      <c r="V20" s="31">
        <v>2071</v>
      </c>
      <c r="W20" s="31">
        <v>2073</v>
      </c>
      <c r="X20" s="31">
        <v>2075</v>
      </c>
      <c r="Y20" s="31">
        <v>2078</v>
      </c>
    </row>
    <row r="21" spans="1:25" s="11" customFormat="1" x14ac:dyDescent="0.2">
      <c r="A21" s="11">
        <v>15</v>
      </c>
      <c r="B21" s="21">
        <v>212</v>
      </c>
      <c r="C21" s="22" t="s">
        <v>35</v>
      </c>
      <c r="D21" s="44">
        <v>7416</v>
      </c>
      <c r="E21" s="7">
        <v>7660</v>
      </c>
      <c r="F21" s="31">
        <v>7699</v>
      </c>
      <c r="G21" s="31">
        <v>7632</v>
      </c>
      <c r="H21" s="31">
        <v>7661</v>
      </c>
      <c r="I21" s="31">
        <v>7677</v>
      </c>
      <c r="J21" s="31">
        <v>7685</v>
      </c>
      <c r="K21" s="31">
        <v>7665</v>
      </c>
      <c r="L21" s="31">
        <v>7727</v>
      </c>
      <c r="M21" s="31">
        <v>7954</v>
      </c>
      <c r="N21" s="31">
        <v>7974</v>
      </c>
      <c r="O21" s="31">
        <v>7986</v>
      </c>
      <c r="P21" s="31">
        <v>8011</v>
      </c>
      <c r="Q21" s="31">
        <v>8034</v>
      </c>
      <c r="R21" s="31">
        <v>8064</v>
      </c>
      <c r="S21" s="31">
        <v>8063</v>
      </c>
      <c r="T21" s="31">
        <v>8067</v>
      </c>
      <c r="U21" s="31">
        <v>8073</v>
      </c>
      <c r="V21" s="31">
        <v>8075</v>
      </c>
      <c r="W21" s="31">
        <v>8084</v>
      </c>
      <c r="X21" s="31">
        <v>8094</v>
      </c>
      <c r="Y21" s="31">
        <v>8095</v>
      </c>
    </row>
    <row r="22" spans="1:25" s="11" customFormat="1" x14ac:dyDescent="0.2">
      <c r="A22" s="11">
        <v>16</v>
      </c>
      <c r="B22" s="21">
        <v>215</v>
      </c>
      <c r="C22" s="22" t="s">
        <v>31</v>
      </c>
      <c r="D22" s="44">
        <v>15761</v>
      </c>
      <c r="E22" s="7">
        <v>16415</v>
      </c>
      <c r="F22" s="31">
        <v>17213</v>
      </c>
      <c r="G22" s="31">
        <v>17492</v>
      </c>
      <c r="H22" s="31">
        <v>17620</v>
      </c>
      <c r="I22" s="31">
        <v>17766</v>
      </c>
      <c r="J22" s="31">
        <v>17882</v>
      </c>
      <c r="K22" s="31">
        <v>17883</v>
      </c>
      <c r="L22" s="31">
        <v>18019</v>
      </c>
      <c r="M22" s="31">
        <v>18232</v>
      </c>
      <c r="N22" s="31">
        <v>18734</v>
      </c>
      <c r="O22" s="31">
        <v>18969</v>
      </c>
      <c r="P22" s="31">
        <v>19123</v>
      </c>
      <c r="Q22" s="31">
        <v>19204</v>
      </c>
      <c r="R22" s="31">
        <v>19277</v>
      </c>
      <c r="S22" s="31">
        <v>19426</v>
      </c>
      <c r="T22" s="31">
        <v>19571</v>
      </c>
      <c r="U22" s="31">
        <v>19559</v>
      </c>
      <c r="V22" s="31">
        <v>19631</v>
      </c>
      <c r="W22" s="31">
        <v>19692</v>
      </c>
      <c r="X22" s="31">
        <v>19762</v>
      </c>
      <c r="Y22" s="31">
        <v>19832</v>
      </c>
    </row>
    <row r="23" spans="1:25" s="11" customFormat="1" x14ac:dyDescent="0.2">
      <c r="A23" s="11">
        <v>17</v>
      </c>
      <c r="B23" s="21">
        <v>216</v>
      </c>
      <c r="C23" s="22" t="s">
        <v>44</v>
      </c>
      <c r="D23" s="44">
        <v>8714</v>
      </c>
      <c r="E23" s="7">
        <v>9270</v>
      </c>
      <c r="F23" s="31">
        <v>9535</v>
      </c>
      <c r="G23" s="31">
        <v>9849</v>
      </c>
      <c r="H23" s="31">
        <v>9900</v>
      </c>
      <c r="I23" s="31">
        <v>9969</v>
      </c>
      <c r="J23" s="31">
        <v>10016</v>
      </c>
      <c r="K23" s="31">
        <v>10063</v>
      </c>
      <c r="L23" s="31">
        <v>10125</v>
      </c>
      <c r="M23" s="31">
        <v>10162</v>
      </c>
      <c r="N23" s="31">
        <v>10220</v>
      </c>
      <c r="O23" s="31">
        <v>10261</v>
      </c>
      <c r="P23" s="31">
        <v>10306</v>
      </c>
      <c r="Q23" s="31">
        <v>10321</v>
      </c>
      <c r="R23" s="31">
        <v>10364</v>
      </c>
      <c r="S23" s="31">
        <v>10390</v>
      </c>
      <c r="T23" s="31">
        <v>10435</v>
      </c>
      <c r="U23" s="31">
        <v>10471</v>
      </c>
      <c r="V23" s="31">
        <v>10498</v>
      </c>
      <c r="W23" s="31">
        <v>10535</v>
      </c>
      <c r="X23" s="31">
        <v>10615</v>
      </c>
      <c r="Y23" s="31">
        <v>10629</v>
      </c>
    </row>
    <row r="24" spans="1:25" s="11" customFormat="1" x14ac:dyDescent="0.2">
      <c r="A24" s="11">
        <v>18</v>
      </c>
      <c r="B24" s="21">
        <v>221</v>
      </c>
      <c r="C24" s="22" t="s">
        <v>36</v>
      </c>
      <c r="D24" s="44">
        <v>3021</v>
      </c>
      <c r="E24" s="7">
        <v>3073</v>
      </c>
      <c r="F24" s="31">
        <v>3119</v>
      </c>
      <c r="G24" s="31">
        <v>3164</v>
      </c>
      <c r="H24" s="31">
        <v>3178</v>
      </c>
      <c r="I24" s="31">
        <v>3182</v>
      </c>
      <c r="J24" s="31">
        <v>3187</v>
      </c>
      <c r="K24" s="31">
        <v>3189</v>
      </c>
      <c r="L24" s="31">
        <v>3196</v>
      </c>
      <c r="M24" s="31">
        <v>3211</v>
      </c>
      <c r="N24" s="31">
        <v>3214</v>
      </c>
      <c r="O24" s="31">
        <v>3245</v>
      </c>
      <c r="P24" s="31">
        <v>3256</v>
      </c>
      <c r="Q24" s="31">
        <v>3273</v>
      </c>
      <c r="R24" s="31">
        <v>3273</v>
      </c>
      <c r="S24" s="31">
        <v>3277</v>
      </c>
      <c r="T24" s="31">
        <v>3279</v>
      </c>
      <c r="U24" s="31">
        <v>3283</v>
      </c>
      <c r="V24" s="31">
        <v>3294</v>
      </c>
      <c r="W24" s="31">
        <v>3309</v>
      </c>
      <c r="X24" s="31">
        <v>3313</v>
      </c>
      <c r="Y24" s="31">
        <v>3310</v>
      </c>
    </row>
    <row r="25" spans="1:25" s="1" customFormat="1" x14ac:dyDescent="0.2">
      <c r="A25" s="11">
        <v>19</v>
      </c>
      <c r="B25" s="28">
        <v>222</v>
      </c>
      <c r="C25" s="34" t="s">
        <v>37</v>
      </c>
      <c r="D25" s="44">
        <v>7344</v>
      </c>
      <c r="E25" s="7">
        <v>7919</v>
      </c>
      <c r="F25" s="31">
        <v>7877</v>
      </c>
      <c r="G25" s="31">
        <v>7967</v>
      </c>
      <c r="H25" s="31">
        <v>7999</v>
      </c>
      <c r="I25" s="31">
        <v>8018</v>
      </c>
      <c r="J25" s="31">
        <v>8049</v>
      </c>
      <c r="K25" s="31">
        <v>8067</v>
      </c>
      <c r="L25" s="31">
        <v>8074</v>
      </c>
      <c r="M25" s="31">
        <v>8201</v>
      </c>
      <c r="N25" s="31">
        <v>8374</v>
      </c>
      <c r="O25" s="31">
        <v>8396</v>
      </c>
      <c r="P25" s="31">
        <v>8408</v>
      </c>
      <c r="Q25" s="31">
        <v>8417</v>
      </c>
      <c r="R25" s="31">
        <v>8419</v>
      </c>
      <c r="S25" s="31">
        <v>8415</v>
      </c>
      <c r="T25" s="31">
        <v>8430</v>
      </c>
      <c r="U25" s="31">
        <v>8431</v>
      </c>
      <c r="V25" s="31">
        <v>8427</v>
      </c>
      <c r="W25" s="31">
        <v>8430</v>
      </c>
      <c r="X25" s="31">
        <v>8431</v>
      </c>
      <c r="Y25" s="31">
        <v>8431</v>
      </c>
    </row>
    <row r="26" spans="1:25" s="2" customFormat="1" x14ac:dyDescent="0.2">
      <c r="A26" s="11">
        <v>20</v>
      </c>
      <c r="B26" s="28">
        <v>225</v>
      </c>
      <c r="C26" s="34" t="s">
        <v>16</v>
      </c>
      <c r="D26" s="44">
        <v>9579</v>
      </c>
      <c r="E26" s="7">
        <v>10164</v>
      </c>
      <c r="F26" s="31">
        <v>10701</v>
      </c>
      <c r="G26" s="31">
        <v>11144</v>
      </c>
      <c r="H26" s="31">
        <v>11290</v>
      </c>
      <c r="I26" s="31">
        <v>11409</v>
      </c>
      <c r="J26" s="31">
        <v>11499</v>
      </c>
      <c r="K26" s="31">
        <v>11580</v>
      </c>
      <c r="L26" s="31">
        <v>11642</v>
      </c>
      <c r="M26" s="31">
        <v>11742</v>
      </c>
      <c r="N26" s="31">
        <v>11784</v>
      </c>
      <c r="O26" s="31">
        <v>11825</v>
      </c>
      <c r="P26" s="31">
        <v>11854</v>
      </c>
      <c r="Q26" s="31">
        <v>11913</v>
      </c>
      <c r="R26" s="31">
        <v>11961</v>
      </c>
      <c r="S26" s="31">
        <v>11989</v>
      </c>
      <c r="T26" s="31">
        <v>12023</v>
      </c>
      <c r="U26" s="31">
        <v>12036</v>
      </c>
      <c r="V26" s="31">
        <v>12061</v>
      </c>
      <c r="W26" s="31">
        <v>12082</v>
      </c>
      <c r="X26" s="31">
        <v>12189</v>
      </c>
      <c r="Y26" s="31">
        <v>12224</v>
      </c>
    </row>
    <row r="27" spans="1:25" s="12" customFormat="1" x14ac:dyDescent="0.2">
      <c r="A27" s="11">
        <v>21</v>
      </c>
      <c r="B27" s="28">
        <v>226</v>
      </c>
      <c r="C27" s="34" t="s">
        <v>17</v>
      </c>
      <c r="D27" s="44">
        <v>16881</v>
      </c>
      <c r="E27" s="7">
        <v>17819</v>
      </c>
      <c r="F27" s="31">
        <v>18199</v>
      </c>
      <c r="G27" s="31">
        <v>19032</v>
      </c>
      <c r="H27" s="31">
        <v>19139</v>
      </c>
      <c r="I27" s="31">
        <v>19471</v>
      </c>
      <c r="J27" s="31">
        <v>19613</v>
      </c>
      <c r="K27" s="31">
        <v>19781</v>
      </c>
      <c r="L27" s="31">
        <v>19899</v>
      </c>
      <c r="M27" s="31">
        <v>19985</v>
      </c>
      <c r="N27" s="31">
        <v>20124</v>
      </c>
      <c r="O27" s="31">
        <v>20246</v>
      </c>
      <c r="P27" s="31">
        <v>20353</v>
      </c>
      <c r="Q27" s="31">
        <v>20485</v>
      </c>
      <c r="R27" s="31">
        <v>20599</v>
      </c>
      <c r="S27" s="31">
        <v>20725</v>
      </c>
      <c r="T27" s="31">
        <v>20810</v>
      </c>
      <c r="U27" s="31">
        <v>20895</v>
      </c>
      <c r="V27" s="31">
        <v>20954</v>
      </c>
      <c r="W27" s="31">
        <v>21011</v>
      </c>
      <c r="X27" s="31">
        <v>21092</v>
      </c>
      <c r="Y27" s="31">
        <v>21142</v>
      </c>
    </row>
    <row r="28" spans="1:25" x14ac:dyDescent="0.2">
      <c r="A28" s="11">
        <v>22</v>
      </c>
      <c r="B28" s="28">
        <v>231</v>
      </c>
      <c r="C28" s="34" t="s">
        <v>38</v>
      </c>
      <c r="D28" s="44">
        <v>2241</v>
      </c>
      <c r="E28" s="7">
        <v>2543</v>
      </c>
      <c r="F28" s="31">
        <v>2625</v>
      </c>
      <c r="G28" s="31">
        <v>2713</v>
      </c>
      <c r="H28" s="31">
        <v>2718</v>
      </c>
      <c r="I28" s="31">
        <v>2746</v>
      </c>
      <c r="J28" s="31">
        <v>2791</v>
      </c>
      <c r="K28" s="31">
        <v>2800</v>
      </c>
      <c r="L28" s="31">
        <v>2822</v>
      </c>
      <c r="M28" s="31">
        <v>2866</v>
      </c>
      <c r="N28" s="31">
        <v>2888</v>
      </c>
      <c r="O28" s="31">
        <v>2889</v>
      </c>
      <c r="P28" s="31">
        <v>2924</v>
      </c>
      <c r="Q28" s="31">
        <v>3005</v>
      </c>
      <c r="R28" s="31">
        <v>3021</v>
      </c>
      <c r="S28" s="31">
        <v>3021</v>
      </c>
      <c r="T28" s="31">
        <v>3049</v>
      </c>
      <c r="U28" s="31">
        <v>3040</v>
      </c>
      <c r="V28" s="31">
        <v>3045</v>
      </c>
      <c r="W28" s="31">
        <v>3056</v>
      </c>
      <c r="X28" s="31">
        <v>3057</v>
      </c>
      <c r="Y28" s="31">
        <v>3049</v>
      </c>
    </row>
    <row r="29" spans="1:25" customFormat="1" x14ac:dyDescent="0.2">
      <c r="A29" s="11">
        <v>23</v>
      </c>
      <c r="B29" s="28">
        <v>235</v>
      </c>
      <c r="C29" s="34" t="s">
        <v>7</v>
      </c>
      <c r="D29" s="44">
        <v>7113</v>
      </c>
      <c r="E29" s="7">
        <v>7580</v>
      </c>
      <c r="F29" s="31">
        <v>7785</v>
      </c>
      <c r="G29" s="31">
        <v>8099</v>
      </c>
      <c r="H29" s="31">
        <v>8193</v>
      </c>
      <c r="I29" s="31">
        <v>8279</v>
      </c>
      <c r="J29" s="31">
        <v>8353</v>
      </c>
      <c r="K29" s="31">
        <v>8398</v>
      </c>
      <c r="L29" s="31">
        <v>8460</v>
      </c>
      <c r="M29" s="31">
        <v>8516</v>
      </c>
      <c r="N29" s="31">
        <v>8569</v>
      </c>
      <c r="O29" s="31">
        <v>8662</v>
      </c>
      <c r="P29" s="31">
        <v>8736</v>
      </c>
      <c r="Q29" s="31">
        <v>8770</v>
      </c>
      <c r="R29" s="31">
        <v>8813</v>
      </c>
      <c r="S29" s="31">
        <v>8842</v>
      </c>
      <c r="T29" s="31">
        <v>8918</v>
      </c>
      <c r="U29" s="31">
        <v>8947</v>
      </c>
      <c r="V29" s="31">
        <v>8977</v>
      </c>
      <c r="W29" s="31">
        <v>9009</v>
      </c>
      <c r="X29" s="31">
        <v>9052</v>
      </c>
      <c r="Y29" s="31">
        <v>9088</v>
      </c>
    </row>
    <row r="30" spans="1:25" s="25" customFormat="1" x14ac:dyDescent="0.2">
      <c r="A30" s="11">
        <v>24</v>
      </c>
      <c r="B30" s="28">
        <v>236</v>
      </c>
      <c r="C30" s="34" t="s">
        <v>18</v>
      </c>
      <c r="D30" s="44">
        <v>7596</v>
      </c>
      <c r="E30" s="7">
        <v>7624</v>
      </c>
      <c r="F30" s="31">
        <v>7899</v>
      </c>
      <c r="G30" s="31">
        <v>8275</v>
      </c>
      <c r="H30" s="31">
        <v>8361</v>
      </c>
      <c r="I30" s="31">
        <v>8486</v>
      </c>
      <c r="J30" s="31">
        <v>8602</v>
      </c>
      <c r="K30" s="31">
        <v>8683</v>
      </c>
      <c r="L30" s="31">
        <v>8751</v>
      </c>
      <c r="M30" s="31">
        <v>8888</v>
      </c>
      <c r="N30" s="31">
        <v>8933</v>
      </c>
      <c r="O30" s="31">
        <v>8991</v>
      </c>
      <c r="P30" s="31">
        <v>9054</v>
      </c>
      <c r="Q30" s="31">
        <v>9095</v>
      </c>
      <c r="R30" s="31">
        <v>9137</v>
      </c>
      <c r="S30" s="31">
        <v>9169</v>
      </c>
      <c r="T30" s="31">
        <v>9212</v>
      </c>
      <c r="U30" s="31">
        <v>9243</v>
      </c>
      <c r="V30" s="31">
        <v>9265</v>
      </c>
      <c r="W30" s="31">
        <v>9292</v>
      </c>
      <c r="X30" s="31">
        <v>9336</v>
      </c>
      <c r="Y30" s="31">
        <v>9378</v>
      </c>
    </row>
    <row r="31" spans="1:25" customFormat="1" x14ac:dyDescent="0.2">
      <c r="A31" s="11">
        <v>25</v>
      </c>
      <c r="B31" s="41">
        <v>237</v>
      </c>
      <c r="C31" s="42" t="s">
        <v>40</v>
      </c>
      <c r="D31" s="45">
        <v>7004</v>
      </c>
      <c r="E31" s="39">
        <v>7341</v>
      </c>
      <c r="F31" s="40">
        <v>7648</v>
      </c>
      <c r="G31" s="40">
        <v>7996</v>
      </c>
      <c r="H31" s="40">
        <v>8037</v>
      </c>
      <c r="I31" s="40">
        <v>8120</v>
      </c>
      <c r="J31" s="40">
        <v>8183</v>
      </c>
      <c r="K31" s="40">
        <v>8186</v>
      </c>
      <c r="L31" s="40">
        <v>8213</v>
      </c>
      <c r="M31" s="40">
        <v>8159</v>
      </c>
      <c r="N31" s="40">
        <v>8169</v>
      </c>
      <c r="O31" s="40">
        <v>8176</v>
      </c>
      <c r="P31" s="40">
        <v>8215</v>
      </c>
      <c r="Q31" s="40">
        <v>8228</v>
      </c>
      <c r="R31" s="40">
        <v>8346</v>
      </c>
      <c r="S31" s="40">
        <v>8361</v>
      </c>
      <c r="T31" s="40">
        <v>8403</v>
      </c>
      <c r="U31" s="40">
        <v>8442</v>
      </c>
      <c r="V31" s="40">
        <v>8458</v>
      </c>
      <c r="W31" s="40">
        <v>8477</v>
      </c>
      <c r="X31" s="40">
        <v>8507</v>
      </c>
      <c r="Y31" s="40">
        <v>8540</v>
      </c>
    </row>
    <row r="32" spans="1:25" x14ac:dyDescent="0.2">
      <c r="A32" s="11">
        <v>26</v>
      </c>
      <c r="B32" s="28">
        <v>311</v>
      </c>
      <c r="C32" s="34" t="s">
        <v>6</v>
      </c>
      <c r="D32" s="44">
        <v>4205</v>
      </c>
      <c r="E32" s="7">
        <v>4450</v>
      </c>
      <c r="F32" s="31">
        <v>4619</v>
      </c>
      <c r="G32" s="31">
        <v>4695</v>
      </c>
      <c r="H32" s="31">
        <v>4701</v>
      </c>
      <c r="I32" s="31">
        <v>4731</v>
      </c>
      <c r="J32" s="31">
        <v>4782</v>
      </c>
      <c r="K32" s="31">
        <v>4796</v>
      </c>
      <c r="L32" s="31">
        <v>4813</v>
      </c>
      <c r="M32" s="31">
        <v>4830</v>
      </c>
      <c r="N32" s="31">
        <v>4842</v>
      </c>
      <c r="O32" s="31">
        <v>4871</v>
      </c>
      <c r="P32" s="31">
        <v>4878</v>
      </c>
      <c r="Q32" s="31">
        <v>4861</v>
      </c>
      <c r="R32" s="31">
        <v>4864</v>
      </c>
      <c r="S32" s="31">
        <v>4863</v>
      </c>
      <c r="T32" s="31">
        <v>5038</v>
      </c>
      <c r="U32" s="31">
        <v>4887</v>
      </c>
      <c r="V32" s="31">
        <v>4890</v>
      </c>
      <c r="W32" s="31">
        <v>4901</v>
      </c>
      <c r="X32" s="31">
        <v>4926</v>
      </c>
      <c r="Y32" s="31">
        <v>4938</v>
      </c>
    </row>
    <row r="33" spans="1:25" s="11" customFormat="1" x14ac:dyDescent="0.2">
      <c r="A33" s="11">
        <v>27</v>
      </c>
      <c r="B33" s="28">
        <v>315</v>
      </c>
      <c r="C33" s="34" t="s">
        <v>19</v>
      </c>
      <c r="D33" s="44">
        <v>12275</v>
      </c>
      <c r="E33" s="7">
        <v>12636</v>
      </c>
      <c r="F33" s="31">
        <v>13100</v>
      </c>
      <c r="G33" s="31">
        <v>13550</v>
      </c>
      <c r="H33" s="31">
        <v>13704</v>
      </c>
      <c r="I33" s="31">
        <v>13732</v>
      </c>
      <c r="J33" s="31">
        <v>13802</v>
      </c>
      <c r="K33" s="31">
        <v>13867</v>
      </c>
      <c r="L33" s="31">
        <v>13938</v>
      </c>
      <c r="M33" s="31">
        <v>13883</v>
      </c>
      <c r="N33" s="31">
        <v>13996</v>
      </c>
      <c r="O33" s="31">
        <v>14061</v>
      </c>
      <c r="P33" s="31">
        <v>14146</v>
      </c>
      <c r="Q33" s="31">
        <v>14206</v>
      </c>
      <c r="R33" s="31">
        <v>14226</v>
      </c>
      <c r="S33" s="31">
        <v>14293</v>
      </c>
      <c r="T33" s="31">
        <v>14361</v>
      </c>
      <c r="U33" s="31">
        <v>14342</v>
      </c>
      <c r="V33" s="31">
        <v>14407</v>
      </c>
      <c r="W33" s="31">
        <v>14496</v>
      </c>
      <c r="X33" s="31">
        <v>14608</v>
      </c>
      <c r="Y33" s="31">
        <v>14653</v>
      </c>
    </row>
    <row r="34" spans="1:25" s="11" customFormat="1" x14ac:dyDescent="0.2">
      <c r="A34" s="11">
        <v>28</v>
      </c>
      <c r="B34" s="28">
        <v>316</v>
      </c>
      <c r="C34" s="34" t="s">
        <v>45</v>
      </c>
      <c r="D34" s="44">
        <v>6008</v>
      </c>
      <c r="E34" s="7">
        <v>6349</v>
      </c>
      <c r="F34" s="31">
        <v>6560</v>
      </c>
      <c r="G34" s="31">
        <v>6816</v>
      </c>
      <c r="H34" s="31">
        <v>6859</v>
      </c>
      <c r="I34" s="31">
        <v>6887</v>
      </c>
      <c r="J34" s="31">
        <v>6933</v>
      </c>
      <c r="K34" s="31">
        <v>6987</v>
      </c>
      <c r="L34" s="31">
        <v>7046</v>
      </c>
      <c r="M34" s="31">
        <v>7188</v>
      </c>
      <c r="N34" s="31">
        <v>7222</v>
      </c>
      <c r="O34" s="31">
        <v>7276</v>
      </c>
      <c r="P34" s="31">
        <v>7315</v>
      </c>
      <c r="Q34" s="31">
        <v>7360</v>
      </c>
      <c r="R34" s="31">
        <v>7398</v>
      </c>
      <c r="S34" s="31">
        <v>7453</v>
      </c>
      <c r="T34" s="31">
        <v>7511</v>
      </c>
      <c r="U34" s="31">
        <v>7530</v>
      </c>
      <c r="V34" s="31">
        <v>7585</v>
      </c>
      <c r="W34" s="31">
        <v>7617</v>
      </c>
      <c r="X34" s="31">
        <v>7651</v>
      </c>
      <c r="Y34" s="31">
        <v>7685</v>
      </c>
    </row>
    <row r="35" spans="1:25" s="11" customFormat="1" x14ac:dyDescent="0.2">
      <c r="A35" s="11">
        <v>29</v>
      </c>
      <c r="B35" s="28">
        <v>317</v>
      </c>
      <c r="C35" s="34" t="s">
        <v>20</v>
      </c>
      <c r="D35" s="44">
        <v>17947</v>
      </c>
      <c r="E35" s="7">
        <v>18843</v>
      </c>
      <c r="F35" s="31">
        <v>19411</v>
      </c>
      <c r="G35" s="31">
        <v>20098</v>
      </c>
      <c r="H35" s="31">
        <v>20279</v>
      </c>
      <c r="I35" s="31">
        <v>20416</v>
      </c>
      <c r="J35" s="31">
        <v>20612</v>
      </c>
      <c r="K35" s="31">
        <v>20737</v>
      </c>
      <c r="L35" s="31">
        <v>20884</v>
      </c>
      <c r="M35" s="31">
        <v>21099</v>
      </c>
      <c r="N35" s="31">
        <v>21254</v>
      </c>
      <c r="O35" s="31">
        <v>21374</v>
      </c>
      <c r="P35" s="31">
        <v>21471</v>
      </c>
      <c r="Q35" s="31">
        <v>21557</v>
      </c>
      <c r="R35" s="31">
        <v>21609</v>
      </c>
      <c r="S35" s="31">
        <v>21676</v>
      </c>
      <c r="T35" s="31">
        <v>21812</v>
      </c>
      <c r="U35" s="31">
        <v>21887</v>
      </c>
      <c r="V35" s="31">
        <v>21979</v>
      </c>
      <c r="W35" s="31">
        <v>22058</v>
      </c>
      <c r="X35" s="31">
        <v>22228</v>
      </c>
      <c r="Y35" s="31">
        <v>22335</v>
      </c>
    </row>
    <row r="36" spans="1:25" s="11" customFormat="1" x14ac:dyDescent="0.2">
      <c r="A36" s="11">
        <v>30</v>
      </c>
      <c r="B36" s="28">
        <v>325</v>
      </c>
      <c r="C36" s="34" t="s">
        <v>5</v>
      </c>
      <c r="D36" s="44">
        <v>7763</v>
      </c>
      <c r="E36" s="7">
        <v>8189</v>
      </c>
      <c r="F36" s="31">
        <v>8575</v>
      </c>
      <c r="G36" s="31">
        <v>9140</v>
      </c>
      <c r="H36" s="31">
        <v>9231</v>
      </c>
      <c r="I36" s="31">
        <v>9268</v>
      </c>
      <c r="J36" s="31">
        <v>9423</v>
      </c>
      <c r="K36" s="31">
        <v>9529</v>
      </c>
      <c r="L36" s="31">
        <v>9614</v>
      </c>
      <c r="M36" s="31">
        <v>9654</v>
      </c>
      <c r="N36" s="31">
        <v>9711</v>
      </c>
      <c r="O36" s="31">
        <v>9760</v>
      </c>
      <c r="P36" s="31">
        <v>9793</v>
      </c>
      <c r="Q36" s="31">
        <v>9826</v>
      </c>
      <c r="R36" s="31">
        <v>9853</v>
      </c>
      <c r="S36" s="31">
        <v>9872</v>
      </c>
      <c r="T36" s="31">
        <v>9912</v>
      </c>
      <c r="U36" s="31">
        <v>9930</v>
      </c>
      <c r="V36" s="31">
        <v>9956</v>
      </c>
      <c r="W36" s="31">
        <v>9989</v>
      </c>
      <c r="X36" s="31">
        <v>10048</v>
      </c>
      <c r="Y36" s="31">
        <v>10088</v>
      </c>
    </row>
    <row r="37" spans="1:25" s="11" customFormat="1" x14ac:dyDescent="0.2">
      <c r="A37" s="11">
        <v>31</v>
      </c>
      <c r="B37" s="28">
        <v>326</v>
      </c>
      <c r="C37" s="34" t="s">
        <v>21</v>
      </c>
      <c r="D37" s="44">
        <v>9711</v>
      </c>
      <c r="E37" s="7">
        <v>10199</v>
      </c>
      <c r="F37" s="31">
        <v>10548</v>
      </c>
      <c r="G37" s="31">
        <v>11021</v>
      </c>
      <c r="H37" s="31">
        <v>11088</v>
      </c>
      <c r="I37" s="31">
        <v>11164</v>
      </c>
      <c r="J37" s="31">
        <v>11289</v>
      </c>
      <c r="K37" s="31">
        <v>11360</v>
      </c>
      <c r="L37" s="31">
        <v>11408</v>
      </c>
      <c r="M37" s="31">
        <v>11462</v>
      </c>
      <c r="N37" s="31">
        <v>11535</v>
      </c>
      <c r="O37" s="31">
        <v>11581</v>
      </c>
      <c r="P37" s="31">
        <v>11619</v>
      </c>
      <c r="Q37" s="31">
        <v>11684</v>
      </c>
      <c r="R37" s="31">
        <v>11742</v>
      </c>
      <c r="S37" s="31">
        <v>11786</v>
      </c>
      <c r="T37" s="31">
        <v>11829</v>
      </c>
      <c r="U37" s="31">
        <v>11845</v>
      </c>
      <c r="V37" s="31">
        <v>11877</v>
      </c>
      <c r="W37" s="31">
        <v>11917</v>
      </c>
      <c r="X37" s="31">
        <v>11949</v>
      </c>
      <c r="Y37" s="31">
        <v>11990</v>
      </c>
    </row>
    <row r="38" spans="1:25" s="11" customFormat="1" x14ac:dyDescent="0.2">
      <c r="A38" s="11">
        <v>32</v>
      </c>
      <c r="B38" s="28">
        <v>327</v>
      </c>
      <c r="C38" s="34" t="s">
        <v>25</v>
      </c>
      <c r="D38" s="44">
        <v>6740</v>
      </c>
      <c r="E38" s="7">
        <v>7152</v>
      </c>
      <c r="F38" s="31">
        <v>7482</v>
      </c>
      <c r="G38" s="31">
        <v>7937</v>
      </c>
      <c r="H38" s="31">
        <v>7979</v>
      </c>
      <c r="I38" s="31">
        <v>8024</v>
      </c>
      <c r="J38" s="31">
        <v>8068</v>
      </c>
      <c r="K38" s="31">
        <v>8173</v>
      </c>
      <c r="L38" s="31">
        <v>8268</v>
      </c>
      <c r="M38" s="31">
        <v>8321</v>
      </c>
      <c r="N38" s="31">
        <v>8396</v>
      </c>
      <c r="O38" s="31">
        <v>8418</v>
      </c>
      <c r="P38" s="31">
        <v>8448</v>
      </c>
      <c r="Q38" s="31">
        <v>8469</v>
      </c>
      <c r="R38" s="31">
        <v>8528</v>
      </c>
      <c r="S38" s="31">
        <v>8545</v>
      </c>
      <c r="T38" s="31">
        <v>8585</v>
      </c>
      <c r="U38" s="31">
        <v>8619</v>
      </c>
      <c r="V38" s="31">
        <v>8653</v>
      </c>
      <c r="W38" s="31">
        <v>8684</v>
      </c>
      <c r="X38" s="31">
        <v>8726</v>
      </c>
      <c r="Y38" s="31">
        <v>8799</v>
      </c>
    </row>
    <row r="39" spans="1:25" s="1" customFormat="1" x14ac:dyDescent="0.2">
      <c r="A39" s="11">
        <v>33</v>
      </c>
      <c r="B39" s="28">
        <v>335</v>
      </c>
      <c r="C39" s="34" t="s">
        <v>3</v>
      </c>
      <c r="D39" s="44">
        <v>9768</v>
      </c>
      <c r="E39" s="7">
        <v>10412</v>
      </c>
      <c r="F39" s="31">
        <v>11034</v>
      </c>
      <c r="G39" s="31">
        <v>11666</v>
      </c>
      <c r="H39" s="31">
        <v>11754</v>
      </c>
      <c r="I39" s="31">
        <v>11855</v>
      </c>
      <c r="J39" s="31">
        <v>11975</v>
      </c>
      <c r="K39" s="31">
        <v>12111</v>
      </c>
      <c r="L39" s="31">
        <v>12178</v>
      </c>
      <c r="M39" s="31">
        <v>12293</v>
      </c>
      <c r="N39" s="31">
        <v>12343</v>
      </c>
      <c r="O39" s="31">
        <v>12390</v>
      </c>
      <c r="P39" s="31">
        <v>12436</v>
      </c>
      <c r="Q39" s="31">
        <v>12514</v>
      </c>
      <c r="R39" s="31">
        <v>12590</v>
      </c>
      <c r="S39" s="31">
        <v>12649</v>
      </c>
      <c r="T39" s="31">
        <v>12694</v>
      </c>
      <c r="U39" s="31">
        <v>12700</v>
      </c>
      <c r="V39" s="31">
        <v>12748</v>
      </c>
      <c r="W39" s="31">
        <v>12802</v>
      </c>
      <c r="X39" s="31">
        <v>12886</v>
      </c>
      <c r="Y39" s="31">
        <v>12916</v>
      </c>
    </row>
    <row r="40" spans="1:25" s="2" customFormat="1" x14ac:dyDescent="0.2">
      <c r="A40" s="11">
        <v>34</v>
      </c>
      <c r="B40" s="28">
        <v>336</v>
      </c>
      <c r="C40" s="34" t="s">
        <v>29</v>
      </c>
      <c r="D40" s="44">
        <v>8291</v>
      </c>
      <c r="E40" s="7">
        <v>8817</v>
      </c>
      <c r="F40" s="31">
        <v>9134</v>
      </c>
      <c r="G40" s="31">
        <v>9450</v>
      </c>
      <c r="H40" s="31">
        <v>9577</v>
      </c>
      <c r="I40" s="31">
        <v>9630</v>
      </c>
      <c r="J40" s="31">
        <v>9724</v>
      </c>
      <c r="K40" s="31">
        <v>9785</v>
      </c>
      <c r="L40" s="31">
        <v>9821</v>
      </c>
      <c r="M40" s="31">
        <v>9909</v>
      </c>
      <c r="N40" s="31">
        <v>9987</v>
      </c>
      <c r="O40" s="31">
        <v>10077</v>
      </c>
      <c r="P40" s="31">
        <v>10091</v>
      </c>
      <c r="Q40" s="31">
        <v>10135</v>
      </c>
      <c r="R40" s="31">
        <v>10189</v>
      </c>
      <c r="S40" s="31">
        <v>10242</v>
      </c>
      <c r="T40" s="31">
        <v>10280</v>
      </c>
      <c r="U40" s="31">
        <v>10319</v>
      </c>
      <c r="V40" s="31">
        <v>10340</v>
      </c>
      <c r="W40" s="31">
        <v>10371</v>
      </c>
      <c r="X40" s="31">
        <v>10402</v>
      </c>
      <c r="Y40" s="31">
        <v>10425</v>
      </c>
    </row>
    <row r="41" spans="1:25" s="12" customFormat="1" x14ac:dyDescent="0.2">
      <c r="A41" s="11">
        <v>35</v>
      </c>
      <c r="B41" s="41">
        <v>337</v>
      </c>
      <c r="C41" s="42" t="s">
        <v>41</v>
      </c>
      <c r="D41" s="45">
        <v>9388</v>
      </c>
      <c r="E41" s="39">
        <v>9778</v>
      </c>
      <c r="F41" s="40">
        <v>10200</v>
      </c>
      <c r="G41" s="40">
        <v>10827</v>
      </c>
      <c r="H41" s="40">
        <v>10903</v>
      </c>
      <c r="I41" s="40">
        <v>10971</v>
      </c>
      <c r="J41" s="40">
        <v>11073</v>
      </c>
      <c r="K41" s="40">
        <v>11132</v>
      </c>
      <c r="L41" s="40">
        <v>11185</v>
      </c>
      <c r="M41" s="40">
        <v>11261</v>
      </c>
      <c r="N41" s="40">
        <v>11322</v>
      </c>
      <c r="O41" s="40">
        <v>11362</v>
      </c>
      <c r="P41" s="40">
        <v>11405</v>
      </c>
      <c r="Q41" s="40">
        <v>11435</v>
      </c>
      <c r="R41" s="40">
        <v>11461</v>
      </c>
      <c r="S41" s="40">
        <v>11504</v>
      </c>
      <c r="T41" s="40">
        <v>11552</v>
      </c>
      <c r="U41" s="40">
        <v>11586</v>
      </c>
      <c r="V41" s="40">
        <v>11633</v>
      </c>
      <c r="W41" s="40">
        <v>11658</v>
      </c>
      <c r="X41" s="40">
        <v>11701</v>
      </c>
      <c r="Y41" s="40">
        <v>11746</v>
      </c>
    </row>
    <row r="42" spans="1:25" x14ac:dyDescent="0.2">
      <c r="A42" s="11">
        <v>36</v>
      </c>
      <c r="B42" s="28">
        <v>415</v>
      </c>
      <c r="C42" s="34" t="s">
        <v>9</v>
      </c>
      <c r="D42" s="44">
        <v>11476</v>
      </c>
      <c r="E42" s="7">
        <v>11759</v>
      </c>
      <c r="F42" s="31">
        <v>12354</v>
      </c>
      <c r="G42" s="31">
        <v>12776</v>
      </c>
      <c r="H42" s="31">
        <v>13061</v>
      </c>
      <c r="I42" s="31">
        <v>13185</v>
      </c>
      <c r="J42" s="31">
        <v>13373</v>
      </c>
      <c r="K42" s="31">
        <v>13495</v>
      </c>
      <c r="L42" s="31">
        <v>13541</v>
      </c>
      <c r="M42" s="31">
        <v>13600</v>
      </c>
      <c r="N42" s="31">
        <v>13730</v>
      </c>
      <c r="O42" s="31">
        <v>13900</v>
      </c>
      <c r="P42" s="31">
        <v>14080</v>
      </c>
      <c r="Q42" s="31">
        <v>14176</v>
      </c>
      <c r="R42" s="31">
        <v>14210</v>
      </c>
      <c r="S42" s="31">
        <v>14326</v>
      </c>
      <c r="T42" s="31">
        <v>14354</v>
      </c>
      <c r="U42" s="31">
        <v>14394</v>
      </c>
      <c r="V42" s="31">
        <v>14427</v>
      </c>
      <c r="W42" s="31">
        <v>14468</v>
      </c>
      <c r="X42" s="31">
        <v>14550</v>
      </c>
      <c r="Y42" s="31">
        <v>14574</v>
      </c>
    </row>
    <row r="43" spans="1:25" customFormat="1" x14ac:dyDescent="0.2">
      <c r="A43" s="11">
        <v>37</v>
      </c>
      <c r="B43" s="28">
        <v>416</v>
      </c>
      <c r="C43" s="34" t="s">
        <v>27</v>
      </c>
      <c r="D43" s="44">
        <v>8381</v>
      </c>
      <c r="E43" s="7">
        <v>8320</v>
      </c>
      <c r="F43" s="31">
        <v>8421</v>
      </c>
      <c r="G43" s="31">
        <v>8684</v>
      </c>
      <c r="H43" s="31">
        <v>8782</v>
      </c>
      <c r="I43" s="31">
        <v>8835</v>
      </c>
      <c r="J43" s="31">
        <v>8907</v>
      </c>
      <c r="K43" s="31">
        <v>8970</v>
      </c>
      <c r="L43" s="31">
        <v>9008</v>
      </c>
      <c r="M43" s="31">
        <v>9027</v>
      </c>
      <c r="N43" s="31">
        <v>9046</v>
      </c>
      <c r="O43" s="31">
        <v>9072</v>
      </c>
      <c r="P43" s="31">
        <v>9114</v>
      </c>
      <c r="Q43" s="31">
        <v>9148</v>
      </c>
      <c r="R43" s="31">
        <v>9175</v>
      </c>
      <c r="S43" s="31">
        <v>9234</v>
      </c>
      <c r="T43" s="31">
        <v>9315</v>
      </c>
      <c r="U43" s="31">
        <v>9338</v>
      </c>
      <c r="V43" s="31">
        <v>9360</v>
      </c>
      <c r="W43" s="31">
        <v>9377</v>
      </c>
      <c r="X43" s="31">
        <v>9430</v>
      </c>
      <c r="Y43" s="31">
        <v>9456</v>
      </c>
    </row>
    <row r="44" spans="1:25" s="25" customFormat="1" x14ac:dyDescent="0.2">
      <c r="A44" s="11">
        <v>38</v>
      </c>
      <c r="B44" s="28">
        <v>417</v>
      </c>
      <c r="C44" s="34" t="s">
        <v>22</v>
      </c>
      <c r="D44" s="44">
        <v>10470</v>
      </c>
      <c r="E44" s="7">
        <v>10740</v>
      </c>
      <c r="F44" s="31">
        <v>11108</v>
      </c>
      <c r="G44" s="31">
        <v>11569</v>
      </c>
      <c r="H44" s="31">
        <v>11642</v>
      </c>
      <c r="I44" s="31">
        <v>11731</v>
      </c>
      <c r="J44" s="31">
        <v>11859</v>
      </c>
      <c r="K44" s="31">
        <v>11910</v>
      </c>
      <c r="L44" s="31">
        <v>11968</v>
      </c>
      <c r="M44" s="31">
        <v>12006</v>
      </c>
      <c r="N44" s="31">
        <v>12039</v>
      </c>
      <c r="O44" s="31">
        <v>12078</v>
      </c>
      <c r="P44" s="31">
        <v>12132</v>
      </c>
      <c r="Q44" s="31">
        <v>12156</v>
      </c>
      <c r="R44" s="31">
        <v>12268</v>
      </c>
      <c r="S44" s="31">
        <v>12318</v>
      </c>
      <c r="T44" s="31">
        <v>12353</v>
      </c>
      <c r="U44" s="31">
        <v>12375</v>
      </c>
      <c r="V44" s="31">
        <v>12405</v>
      </c>
      <c r="W44" s="31">
        <v>12422</v>
      </c>
      <c r="X44" s="31">
        <v>12505</v>
      </c>
      <c r="Y44" s="31">
        <v>12492</v>
      </c>
    </row>
    <row r="45" spans="1:25" customFormat="1" x14ac:dyDescent="0.2">
      <c r="A45" s="11">
        <v>39</v>
      </c>
      <c r="B45" s="28">
        <v>421</v>
      </c>
      <c r="C45" s="34" t="s">
        <v>39</v>
      </c>
      <c r="D45" s="44">
        <v>3319</v>
      </c>
      <c r="E45" s="7">
        <v>3405</v>
      </c>
      <c r="F45" s="31">
        <v>3434</v>
      </c>
      <c r="G45" s="31">
        <v>3531</v>
      </c>
      <c r="H45" s="31">
        <v>3568</v>
      </c>
      <c r="I45" s="31">
        <v>3574</v>
      </c>
      <c r="J45" s="31">
        <v>3586</v>
      </c>
      <c r="K45" s="31">
        <v>3597</v>
      </c>
      <c r="L45" s="31">
        <v>3597</v>
      </c>
      <c r="M45" s="31">
        <v>3626</v>
      </c>
      <c r="N45" s="31">
        <v>3647</v>
      </c>
      <c r="O45" s="31">
        <v>3668</v>
      </c>
      <c r="P45" s="31">
        <v>3715</v>
      </c>
      <c r="Q45" s="31">
        <v>3771</v>
      </c>
      <c r="R45" s="31">
        <v>3787</v>
      </c>
      <c r="S45" s="31">
        <v>3805</v>
      </c>
      <c r="T45" s="31">
        <v>3830</v>
      </c>
      <c r="U45" s="31">
        <v>3838</v>
      </c>
      <c r="V45" s="31">
        <v>3853</v>
      </c>
      <c r="W45" s="31">
        <v>3906</v>
      </c>
      <c r="X45" s="31">
        <v>3920</v>
      </c>
      <c r="Y45" s="31">
        <v>3921</v>
      </c>
    </row>
    <row r="46" spans="1:25" x14ac:dyDescent="0.2">
      <c r="A46" s="11">
        <v>40</v>
      </c>
      <c r="B46" s="28">
        <v>425</v>
      </c>
      <c r="C46" s="34" t="s">
        <v>23</v>
      </c>
      <c r="D46" s="44">
        <v>12170</v>
      </c>
      <c r="E46" s="7">
        <v>12957</v>
      </c>
      <c r="F46" s="31">
        <v>13562</v>
      </c>
      <c r="G46" s="31">
        <v>14045</v>
      </c>
      <c r="H46" s="31">
        <v>14200</v>
      </c>
      <c r="I46" s="31">
        <v>14289</v>
      </c>
      <c r="J46" s="31">
        <v>14362</v>
      </c>
      <c r="K46" s="31">
        <v>14496</v>
      </c>
      <c r="L46" s="31">
        <v>14643</v>
      </c>
      <c r="M46" s="31">
        <v>14781</v>
      </c>
      <c r="N46" s="31">
        <v>14891</v>
      </c>
      <c r="O46" s="31">
        <v>15112</v>
      </c>
      <c r="P46" s="31">
        <v>15184</v>
      </c>
      <c r="Q46" s="31">
        <v>15266</v>
      </c>
      <c r="R46" s="31">
        <v>15338</v>
      </c>
      <c r="S46" s="31">
        <v>15438</v>
      </c>
      <c r="T46" s="31">
        <v>15543</v>
      </c>
      <c r="U46" s="31">
        <v>15585</v>
      </c>
      <c r="V46" s="31">
        <v>15707</v>
      </c>
      <c r="W46" s="31">
        <v>15775</v>
      </c>
      <c r="X46" s="31">
        <v>15839</v>
      </c>
      <c r="Y46" s="31">
        <v>15995</v>
      </c>
    </row>
    <row r="47" spans="1:25" s="11" customFormat="1" x14ac:dyDescent="0.2">
      <c r="A47" s="11">
        <v>41</v>
      </c>
      <c r="B47" s="28">
        <v>426</v>
      </c>
      <c r="C47" s="34" t="s">
        <v>43</v>
      </c>
      <c r="D47" s="44">
        <v>12436</v>
      </c>
      <c r="E47" s="7">
        <v>13422</v>
      </c>
      <c r="F47" s="31">
        <v>14081</v>
      </c>
      <c r="G47" s="31">
        <v>14713</v>
      </c>
      <c r="H47" s="31">
        <v>14901</v>
      </c>
      <c r="I47" s="31">
        <v>15021</v>
      </c>
      <c r="J47" s="31">
        <v>15133</v>
      </c>
      <c r="K47" s="31">
        <v>15213</v>
      </c>
      <c r="L47" s="31">
        <v>15283</v>
      </c>
      <c r="M47" s="31">
        <v>15436</v>
      </c>
      <c r="N47" s="31">
        <v>15547</v>
      </c>
      <c r="O47" s="31">
        <v>15670</v>
      </c>
      <c r="P47" s="31">
        <v>15778</v>
      </c>
      <c r="Q47" s="31">
        <v>15857</v>
      </c>
      <c r="R47" s="31">
        <v>15949</v>
      </c>
      <c r="S47" s="31">
        <v>16103</v>
      </c>
      <c r="T47" s="31">
        <v>16350</v>
      </c>
      <c r="U47" s="31">
        <v>16439</v>
      </c>
      <c r="V47" s="31">
        <v>16521</v>
      </c>
      <c r="W47" s="31">
        <v>16619</v>
      </c>
      <c r="X47" s="31">
        <v>16698</v>
      </c>
      <c r="Y47" s="31">
        <v>16812</v>
      </c>
    </row>
    <row r="48" spans="1:25" s="11" customFormat="1" x14ac:dyDescent="0.2">
      <c r="A48" s="11">
        <v>42</v>
      </c>
      <c r="B48" s="28">
        <v>435</v>
      </c>
      <c r="C48" s="34" t="s">
        <v>24</v>
      </c>
      <c r="D48" s="44">
        <v>7855</v>
      </c>
      <c r="E48" s="7">
        <v>8341</v>
      </c>
      <c r="F48" s="31">
        <v>8644</v>
      </c>
      <c r="G48" s="31">
        <v>8926</v>
      </c>
      <c r="H48" s="31">
        <v>9028</v>
      </c>
      <c r="I48" s="31">
        <v>9095</v>
      </c>
      <c r="J48" s="31">
        <v>9193</v>
      </c>
      <c r="K48" s="31">
        <v>9250</v>
      </c>
      <c r="L48" s="31">
        <v>9320</v>
      </c>
      <c r="M48" s="31">
        <v>9371</v>
      </c>
      <c r="N48" s="31">
        <v>9506</v>
      </c>
      <c r="O48" s="31">
        <v>9547</v>
      </c>
      <c r="P48" s="31">
        <v>9603</v>
      </c>
      <c r="Q48" s="31">
        <v>9664</v>
      </c>
      <c r="R48" s="31">
        <v>9699</v>
      </c>
      <c r="S48" s="31">
        <v>9758</v>
      </c>
      <c r="T48" s="31">
        <v>9824</v>
      </c>
      <c r="U48" s="31">
        <v>9847</v>
      </c>
      <c r="V48" s="31">
        <v>9883</v>
      </c>
      <c r="W48" s="31">
        <v>9929</v>
      </c>
      <c r="X48" s="31">
        <v>9973</v>
      </c>
      <c r="Y48" s="31">
        <v>9996</v>
      </c>
    </row>
    <row r="49" spans="1:25" s="11" customFormat="1" x14ac:dyDescent="0.2">
      <c r="A49" s="11">
        <v>43</v>
      </c>
      <c r="B49" s="28">
        <v>436</v>
      </c>
      <c r="C49" s="34" t="s">
        <v>4</v>
      </c>
      <c r="D49" s="44">
        <v>13364</v>
      </c>
      <c r="E49" s="7">
        <v>14014</v>
      </c>
      <c r="F49" s="31">
        <v>14691</v>
      </c>
      <c r="G49" s="31">
        <v>15433</v>
      </c>
      <c r="H49" s="31">
        <v>15628</v>
      </c>
      <c r="I49" s="31">
        <v>15802</v>
      </c>
      <c r="J49" s="31">
        <v>15955</v>
      </c>
      <c r="K49" s="31">
        <v>16112</v>
      </c>
      <c r="L49" s="31">
        <v>16256</v>
      </c>
      <c r="M49" s="31">
        <v>16381</v>
      </c>
      <c r="N49" s="31">
        <v>16518</v>
      </c>
      <c r="O49" s="31">
        <v>16621</v>
      </c>
      <c r="P49" s="31">
        <v>16714</v>
      </c>
      <c r="Q49" s="31">
        <v>16806</v>
      </c>
      <c r="R49" s="31">
        <v>16893</v>
      </c>
      <c r="S49" s="31">
        <v>17079</v>
      </c>
      <c r="T49" s="31">
        <v>17202</v>
      </c>
      <c r="U49" s="31">
        <v>17270</v>
      </c>
      <c r="V49" s="31">
        <v>17380</v>
      </c>
      <c r="W49" s="31">
        <v>17440</v>
      </c>
      <c r="X49" s="31">
        <v>17713</v>
      </c>
      <c r="Y49" s="31">
        <v>17674</v>
      </c>
    </row>
    <row r="50" spans="1:25" s="11" customFormat="1" x14ac:dyDescent="0.2">
      <c r="A50" s="11">
        <v>44</v>
      </c>
      <c r="B50" s="41">
        <v>437</v>
      </c>
      <c r="C50" s="42" t="s">
        <v>26</v>
      </c>
      <c r="D50" s="45">
        <v>9540</v>
      </c>
      <c r="E50" s="39">
        <v>9929</v>
      </c>
      <c r="F50" s="40">
        <v>10344</v>
      </c>
      <c r="G50" s="40">
        <v>11056</v>
      </c>
      <c r="H50" s="40">
        <v>11153</v>
      </c>
      <c r="I50" s="40">
        <v>11201</v>
      </c>
      <c r="J50" s="40">
        <v>11253</v>
      </c>
      <c r="K50" s="40">
        <v>11311</v>
      </c>
      <c r="L50" s="40">
        <v>11347</v>
      </c>
      <c r="M50" s="40">
        <v>11408</v>
      </c>
      <c r="N50" s="40">
        <v>11509</v>
      </c>
      <c r="O50" s="40">
        <v>11574</v>
      </c>
      <c r="P50" s="40">
        <v>11620</v>
      </c>
      <c r="Q50" s="40">
        <v>11674</v>
      </c>
      <c r="R50" s="40">
        <v>11743</v>
      </c>
      <c r="S50" s="40">
        <v>11812</v>
      </c>
      <c r="T50" s="40">
        <v>11890</v>
      </c>
      <c r="U50" s="40">
        <v>11929</v>
      </c>
      <c r="V50" s="40">
        <v>11970</v>
      </c>
      <c r="W50" s="40">
        <v>12025</v>
      </c>
      <c r="X50" s="40">
        <v>12114</v>
      </c>
      <c r="Y50" s="40">
        <v>12187</v>
      </c>
    </row>
    <row r="51" spans="1:25" s="11" customFormat="1" x14ac:dyDescent="0.2">
      <c r="A51" s="11">
        <v>45</v>
      </c>
      <c r="D51" s="46"/>
      <c r="E51" s="28"/>
      <c r="F51" s="21"/>
      <c r="G51" s="21"/>
      <c r="H51" s="21"/>
      <c r="I51" s="21"/>
      <c r="J51" s="21"/>
      <c r="K51" s="4"/>
      <c r="L51" s="18"/>
      <c r="M51" s="17"/>
      <c r="N51" s="16"/>
      <c r="O51" s="17"/>
      <c r="P51" s="21"/>
      <c r="Q51" s="17"/>
      <c r="R51" s="17"/>
      <c r="S51" s="17"/>
      <c r="T51" s="17"/>
      <c r="U51" s="17"/>
      <c r="V51" s="17"/>
      <c r="W51" s="17"/>
      <c r="X51" s="17"/>
      <c r="Y51" s="17"/>
    </row>
    <row r="52" spans="1:25" s="11" customFormat="1" x14ac:dyDescent="0.2">
      <c r="A52" s="11">
        <v>46</v>
      </c>
      <c r="B52" s="28" t="s">
        <v>1</v>
      </c>
      <c r="C52" s="34" t="s">
        <v>32</v>
      </c>
      <c r="D52" s="44">
        <v>423284</v>
      </c>
      <c r="E52" s="7">
        <v>439340</v>
      </c>
      <c r="F52" s="31">
        <v>454294</v>
      </c>
      <c r="G52" s="31">
        <v>471832</v>
      </c>
      <c r="H52" s="31">
        <v>476146</v>
      </c>
      <c r="I52" s="31">
        <v>480019</v>
      </c>
      <c r="J52" s="31">
        <v>483792</v>
      </c>
      <c r="K52" s="31">
        <v>486992</v>
      </c>
      <c r="L52" s="31">
        <v>490187</v>
      </c>
      <c r="M52" s="31">
        <v>493610</v>
      </c>
      <c r="N52" s="31">
        <v>497385</v>
      </c>
      <c r="O52" s="31">
        <v>500386</v>
      </c>
      <c r="P52" s="31">
        <v>502954</v>
      </c>
      <c r="Q52" s="31">
        <v>505380</v>
      </c>
      <c r="R52" s="31">
        <v>507691</v>
      </c>
      <c r="S52" s="31">
        <v>510143</v>
      </c>
      <c r="T52" s="31">
        <v>512944</v>
      </c>
      <c r="U52" s="31">
        <v>513984</v>
      </c>
      <c r="V52" s="31">
        <v>515883</v>
      </c>
      <c r="W52" s="31">
        <v>517434</v>
      </c>
      <c r="X52" s="31">
        <v>520301</v>
      </c>
      <c r="Y52" s="31">
        <v>521952</v>
      </c>
    </row>
    <row r="53" spans="1:25" s="1" customFormat="1" x14ac:dyDescent="0.2">
      <c r="E53" s="34"/>
      <c r="F53" s="22"/>
      <c r="G53" s="22"/>
      <c r="H53" s="22"/>
      <c r="I53" s="22"/>
      <c r="J53" s="23"/>
      <c r="K53" s="23"/>
      <c r="L53" s="23"/>
      <c r="M53" s="23"/>
      <c r="N53" s="23"/>
      <c r="O53" s="23"/>
      <c r="P53" s="23"/>
      <c r="Q53" s="15"/>
      <c r="R53" s="15"/>
    </row>
    <row r="54" spans="1:25" s="2" customFormat="1" x14ac:dyDescent="0.2">
      <c r="B54" s="20" t="s">
        <v>48</v>
      </c>
      <c r="D54" s="32"/>
      <c r="E54" s="32"/>
      <c r="F54" s="29"/>
      <c r="G54" s="29"/>
      <c r="H54" s="29"/>
      <c r="I54" s="29"/>
      <c r="J54" s="5"/>
      <c r="K54" s="5"/>
      <c r="L54" s="5"/>
      <c r="M54" s="5"/>
      <c r="N54" s="5"/>
      <c r="O54" s="24"/>
      <c r="P54" s="5"/>
      <c r="Q54" s="27"/>
      <c r="R54" s="27"/>
    </row>
    <row r="55" spans="1:25" s="12" customFormat="1" x14ac:dyDescent="0.2"/>
    <row r="56" spans="1:25" customFormat="1" x14ac:dyDescent="0.2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25" s="25" customFormat="1" x14ac:dyDescent="0.2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25" customFormat="1" ht="15.75" x14ac:dyDescent="0.2">
      <c r="A58" s="25"/>
      <c r="B58" s="25"/>
      <c r="C58" s="96" t="s">
        <v>54</v>
      </c>
      <c r="D58" s="96"/>
      <c r="E58" s="96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60" spans="1:25" s="11" customFormat="1" x14ac:dyDescent="0.2">
      <c r="B60" s="42" t="s">
        <v>52</v>
      </c>
      <c r="C60" s="42" t="s">
        <v>51</v>
      </c>
      <c r="D60" s="64">
        <v>1988</v>
      </c>
      <c r="E60" s="65">
        <v>1992</v>
      </c>
      <c r="F60" s="65">
        <v>1996</v>
      </c>
      <c r="G60" s="65">
        <v>2000</v>
      </c>
      <c r="H60" s="65">
        <v>2001</v>
      </c>
      <c r="I60" s="65">
        <v>2002</v>
      </c>
      <c r="J60" s="65">
        <v>2003</v>
      </c>
      <c r="K60" s="65">
        <v>2004</v>
      </c>
      <c r="L60" s="65">
        <v>2005</v>
      </c>
      <c r="M60" s="65">
        <v>2006</v>
      </c>
      <c r="N60" s="65">
        <v>2007</v>
      </c>
      <c r="O60" s="66">
        <v>2008</v>
      </c>
      <c r="P60" s="66">
        <v>2009</v>
      </c>
      <c r="Q60" s="66">
        <v>2010</v>
      </c>
      <c r="R60" s="66">
        <v>2011</v>
      </c>
      <c r="S60" s="66">
        <v>2012</v>
      </c>
      <c r="T60" s="66">
        <v>2013</v>
      </c>
      <c r="U60" s="66">
        <v>2014</v>
      </c>
      <c r="V60" s="66">
        <v>2015</v>
      </c>
      <c r="W60" s="66">
        <f>W6</f>
        <v>2016</v>
      </c>
      <c r="X60" s="66">
        <f>X6</f>
        <v>2017</v>
      </c>
      <c r="Y60" s="66">
        <f>Y6</f>
        <v>2018</v>
      </c>
    </row>
    <row r="61" spans="1:25" s="11" customFormat="1" x14ac:dyDescent="0.2">
      <c r="A61" s="11">
        <v>1</v>
      </c>
      <c r="B61" s="21">
        <v>111</v>
      </c>
      <c r="C61" s="23" t="s">
        <v>2</v>
      </c>
      <c r="D61" s="48">
        <v>0</v>
      </c>
      <c r="E61" s="49">
        <f>E7-D7</f>
        <v>291</v>
      </c>
      <c r="F61" s="49">
        <f>F7-D7</f>
        <v>553</v>
      </c>
      <c r="G61" s="49">
        <f>G7-D7</f>
        <v>696</v>
      </c>
      <c r="H61" s="49">
        <f>H7-D7</f>
        <v>716</v>
      </c>
      <c r="I61" s="49">
        <f>I7-D7</f>
        <v>741</v>
      </c>
      <c r="J61" s="49">
        <f>J7-D7</f>
        <v>764</v>
      </c>
      <c r="K61" s="49">
        <f>K7-D7</f>
        <v>797</v>
      </c>
      <c r="L61" s="49">
        <f>L7-D7</f>
        <v>896</v>
      </c>
      <c r="M61" s="49">
        <f>M7-D7</f>
        <v>915</v>
      </c>
      <c r="N61" s="49">
        <f>N7-D7</f>
        <v>943</v>
      </c>
      <c r="O61" s="49">
        <f>O7-D7</f>
        <v>1000</v>
      </c>
      <c r="P61" s="49">
        <f>P7-D7</f>
        <v>1012</v>
      </c>
      <c r="Q61" s="49">
        <f>Q7-D7</f>
        <v>1012</v>
      </c>
      <c r="R61" s="49">
        <f>R7-D7</f>
        <v>1034</v>
      </c>
      <c r="S61" s="49">
        <f>S7-D7</f>
        <v>1034</v>
      </c>
      <c r="T61" s="49">
        <f>T7-D7</f>
        <v>1034</v>
      </c>
      <c r="U61" s="49">
        <f>U7-D7</f>
        <v>1046</v>
      </c>
      <c r="V61" s="49">
        <f>V7-D7</f>
        <v>1053</v>
      </c>
      <c r="W61" s="49">
        <f>W7-D7</f>
        <v>1059</v>
      </c>
      <c r="X61" s="49">
        <f>X7-D7</f>
        <v>1076</v>
      </c>
      <c r="Y61" s="49">
        <f>Y7-D7</f>
        <v>1081</v>
      </c>
    </row>
    <row r="62" spans="1:25" s="11" customFormat="1" x14ac:dyDescent="0.2">
      <c r="A62" s="11">
        <v>2</v>
      </c>
      <c r="B62" s="21">
        <v>115</v>
      </c>
      <c r="C62" s="22" t="s">
        <v>8</v>
      </c>
      <c r="D62" s="48">
        <v>0</v>
      </c>
      <c r="E62" s="49">
        <f t="shared" ref="E62:E106" si="0">E8-D8</f>
        <v>283</v>
      </c>
      <c r="F62" s="49">
        <f t="shared" ref="F62:F106" si="1">F8-D8</f>
        <v>622</v>
      </c>
      <c r="G62" s="49">
        <f t="shared" ref="G62:G106" si="2">G8-D8</f>
        <v>1093</v>
      </c>
      <c r="H62" s="49">
        <f t="shared" ref="H62:H106" si="3">H8-D8</f>
        <v>1171</v>
      </c>
      <c r="I62" s="49">
        <f t="shared" ref="I62:I106" si="4">I8-D8</f>
        <v>1271</v>
      </c>
      <c r="J62" s="49">
        <f t="shared" ref="J62:J106" si="5">J8-D8</f>
        <v>1328</v>
      </c>
      <c r="K62" s="49">
        <f t="shared" ref="K62:K106" si="6">K8-D8</f>
        <v>1447</v>
      </c>
      <c r="L62" s="49">
        <f t="shared" ref="L62:L106" si="7">L8-D8</f>
        <v>1532</v>
      </c>
      <c r="M62" s="49">
        <f t="shared" ref="M62:M106" si="8">M8-D8</f>
        <v>1616</v>
      </c>
      <c r="N62" s="49">
        <f t="shared" ref="N62:N106" si="9">N8-D8</f>
        <v>1751</v>
      </c>
      <c r="O62" s="49">
        <f t="shared" ref="O62:O106" si="10">O8-D8</f>
        <v>1800</v>
      </c>
      <c r="P62" s="49">
        <f t="shared" ref="P62:P106" si="11">P8-D8</f>
        <v>1865</v>
      </c>
      <c r="Q62" s="49">
        <f t="shared" ref="Q62:Q106" si="12">Q8-D8</f>
        <v>1983</v>
      </c>
      <c r="R62" s="49">
        <f t="shared" ref="R62:R106" si="13">R8-D8</f>
        <v>2086</v>
      </c>
      <c r="S62" s="49">
        <f t="shared" ref="S62:S106" si="14">S8-D8</f>
        <v>2155</v>
      </c>
      <c r="T62" s="49">
        <f t="shared" ref="T62:T106" si="15">T8-D8</f>
        <v>2211</v>
      </c>
      <c r="U62" s="49">
        <f t="shared" ref="U62:U106" si="16">U8-D8</f>
        <v>2248</v>
      </c>
      <c r="V62" s="49">
        <f t="shared" ref="V62:V106" si="17">V8-D8</f>
        <v>2408</v>
      </c>
      <c r="W62" s="49">
        <f t="shared" ref="W62:W106" si="18">W8-D8</f>
        <v>2317</v>
      </c>
      <c r="X62" s="49">
        <f t="shared" ref="X62:X106" si="19">X8-D8</f>
        <v>2375</v>
      </c>
      <c r="Y62" s="49">
        <f t="shared" ref="Y62:Y106" si="20">Y8-D8</f>
        <v>2401</v>
      </c>
    </row>
    <row r="63" spans="1:25" s="11" customFormat="1" x14ac:dyDescent="0.2">
      <c r="A63" s="11">
        <v>3</v>
      </c>
      <c r="B63" s="28">
        <v>116</v>
      </c>
      <c r="C63" s="34" t="s">
        <v>28</v>
      </c>
      <c r="D63" s="48">
        <v>0</v>
      </c>
      <c r="E63" s="49">
        <f t="shared" si="0"/>
        <v>-246</v>
      </c>
      <c r="F63" s="49">
        <f t="shared" si="1"/>
        <v>240</v>
      </c>
      <c r="G63" s="49">
        <f t="shared" si="2"/>
        <v>656</v>
      </c>
      <c r="H63" s="49">
        <f t="shared" si="3"/>
        <v>712</v>
      </c>
      <c r="I63" s="49">
        <f t="shared" si="4"/>
        <v>848</v>
      </c>
      <c r="J63" s="49">
        <f t="shared" si="5"/>
        <v>962</v>
      </c>
      <c r="K63" s="49">
        <f t="shared" si="6"/>
        <v>1112</v>
      </c>
      <c r="L63" s="49">
        <f t="shared" si="7"/>
        <v>1185</v>
      </c>
      <c r="M63" s="49">
        <f t="shared" si="8"/>
        <v>1274</v>
      </c>
      <c r="N63" s="49">
        <f t="shared" si="9"/>
        <v>1410</v>
      </c>
      <c r="O63" s="49">
        <f t="shared" si="10"/>
        <v>1464</v>
      </c>
      <c r="P63" s="49">
        <f t="shared" si="11"/>
        <v>1508</v>
      </c>
      <c r="Q63" s="49">
        <f t="shared" si="12"/>
        <v>1544</v>
      </c>
      <c r="R63" s="49">
        <f t="shared" si="13"/>
        <v>1577</v>
      </c>
      <c r="S63" s="49">
        <f t="shared" si="14"/>
        <v>1596</v>
      </c>
      <c r="T63" s="49">
        <f t="shared" si="15"/>
        <v>1656</v>
      </c>
      <c r="U63" s="49">
        <f t="shared" si="16"/>
        <v>1681</v>
      </c>
      <c r="V63" s="49">
        <f t="shared" si="17"/>
        <v>1726</v>
      </c>
      <c r="W63" s="49">
        <f t="shared" si="18"/>
        <v>1754</v>
      </c>
      <c r="X63" s="49">
        <f t="shared" si="19"/>
        <v>1785</v>
      </c>
      <c r="Y63" s="49">
        <f t="shared" si="20"/>
        <v>1796</v>
      </c>
    </row>
    <row r="64" spans="1:25" s="11" customFormat="1" x14ac:dyDescent="0.2">
      <c r="A64" s="11">
        <v>4</v>
      </c>
      <c r="B64" s="21">
        <v>117</v>
      </c>
      <c r="C64" s="22" t="s">
        <v>30</v>
      </c>
      <c r="D64" s="48">
        <v>0</v>
      </c>
      <c r="E64" s="49">
        <f t="shared" si="0"/>
        <v>220</v>
      </c>
      <c r="F64" s="49">
        <f t="shared" si="1"/>
        <v>481</v>
      </c>
      <c r="G64" s="49">
        <f t="shared" si="2"/>
        <v>711</v>
      </c>
      <c r="H64" s="49">
        <f t="shared" si="3"/>
        <v>740</v>
      </c>
      <c r="I64" s="49">
        <f t="shared" si="4"/>
        <v>805</v>
      </c>
      <c r="J64" s="49">
        <f t="shared" si="5"/>
        <v>837</v>
      </c>
      <c r="K64" s="49">
        <f t="shared" si="6"/>
        <v>884</v>
      </c>
      <c r="L64" s="49">
        <f t="shared" si="7"/>
        <v>939</v>
      </c>
      <c r="M64" s="49">
        <f t="shared" si="8"/>
        <v>982</v>
      </c>
      <c r="N64" s="49">
        <f t="shared" si="9"/>
        <v>1026</v>
      </c>
      <c r="O64" s="49">
        <f t="shared" si="10"/>
        <v>1092</v>
      </c>
      <c r="P64" s="49">
        <f t="shared" si="11"/>
        <v>1118</v>
      </c>
      <c r="Q64" s="49">
        <f t="shared" si="12"/>
        <v>1172</v>
      </c>
      <c r="R64" s="49">
        <f t="shared" si="13"/>
        <v>1196</v>
      </c>
      <c r="S64" s="49">
        <f t="shared" si="14"/>
        <v>1232</v>
      </c>
      <c r="T64" s="49">
        <f t="shared" si="15"/>
        <v>1263</v>
      </c>
      <c r="U64" s="49">
        <f t="shared" si="16"/>
        <v>1287</v>
      </c>
      <c r="V64" s="49">
        <f t="shared" si="17"/>
        <v>1300</v>
      </c>
      <c r="W64" s="49">
        <f t="shared" si="18"/>
        <v>1314</v>
      </c>
      <c r="X64" s="49">
        <f t="shared" si="19"/>
        <v>1364</v>
      </c>
      <c r="Y64" s="49">
        <f t="shared" si="20"/>
        <v>1405</v>
      </c>
    </row>
    <row r="65" spans="1:25" s="11" customFormat="1" x14ac:dyDescent="0.2">
      <c r="A65" s="11">
        <v>5</v>
      </c>
      <c r="B65" s="21">
        <v>118</v>
      </c>
      <c r="C65" s="22" t="s">
        <v>49</v>
      </c>
      <c r="D65" s="48">
        <v>0</v>
      </c>
      <c r="E65" s="49">
        <f t="shared" si="0"/>
        <v>286</v>
      </c>
      <c r="F65" s="49">
        <f t="shared" si="1"/>
        <v>607</v>
      </c>
      <c r="G65" s="49">
        <f t="shared" si="2"/>
        <v>1201</v>
      </c>
      <c r="H65" s="49">
        <f t="shared" si="3"/>
        <v>1283</v>
      </c>
      <c r="I65" s="49">
        <f t="shared" si="4"/>
        <v>1454</v>
      </c>
      <c r="J65" s="49">
        <f t="shared" si="5"/>
        <v>1572</v>
      </c>
      <c r="K65" s="49">
        <f t="shared" si="6"/>
        <v>1697</v>
      </c>
      <c r="L65" s="49">
        <f t="shared" si="7"/>
        <v>1798</v>
      </c>
      <c r="M65" s="49">
        <f t="shared" si="8"/>
        <v>1890</v>
      </c>
      <c r="N65" s="49">
        <f t="shared" si="9"/>
        <v>2023</v>
      </c>
      <c r="O65" s="49">
        <f t="shared" si="10"/>
        <v>2207</v>
      </c>
      <c r="P65" s="49">
        <f t="shared" si="11"/>
        <v>2248</v>
      </c>
      <c r="Q65" s="49">
        <f t="shared" si="12"/>
        <v>2292</v>
      </c>
      <c r="R65" s="49">
        <f t="shared" si="13"/>
        <v>2342</v>
      </c>
      <c r="S65" s="49">
        <f t="shared" si="14"/>
        <v>2379</v>
      </c>
      <c r="T65" s="49">
        <f t="shared" si="15"/>
        <v>2464</v>
      </c>
      <c r="U65" s="49">
        <f t="shared" si="16"/>
        <v>2486</v>
      </c>
      <c r="V65" s="49">
        <f t="shared" si="17"/>
        <v>2555</v>
      </c>
      <c r="W65" s="49">
        <f t="shared" si="18"/>
        <v>2613</v>
      </c>
      <c r="X65" s="49">
        <f t="shared" si="19"/>
        <v>2829</v>
      </c>
      <c r="Y65" s="49">
        <f t="shared" si="20"/>
        <v>2879</v>
      </c>
    </row>
    <row r="66" spans="1:25" s="1" customFormat="1" x14ac:dyDescent="0.2">
      <c r="A66" s="11">
        <v>6</v>
      </c>
      <c r="B66" s="21">
        <v>119</v>
      </c>
      <c r="C66" s="22" t="s">
        <v>10</v>
      </c>
      <c r="D66" s="48">
        <v>0</v>
      </c>
      <c r="E66" s="49">
        <f t="shared" si="0"/>
        <v>259</v>
      </c>
      <c r="F66" s="49">
        <f t="shared" si="1"/>
        <v>578</v>
      </c>
      <c r="G66" s="49">
        <f t="shared" si="2"/>
        <v>929</v>
      </c>
      <c r="H66" s="49">
        <f t="shared" si="3"/>
        <v>1039</v>
      </c>
      <c r="I66" s="49">
        <f t="shared" si="4"/>
        <v>1135</v>
      </c>
      <c r="J66" s="49">
        <f t="shared" si="5"/>
        <v>1217</v>
      </c>
      <c r="K66" s="49">
        <f t="shared" si="6"/>
        <v>1296</v>
      </c>
      <c r="L66" s="49">
        <f t="shared" si="7"/>
        <v>1399</v>
      </c>
      <c r="M66" s="49">
        <f t="shared" si="8"/>
        <v>1488</v>
      </c>
      <c r="N66" s="49">
        <f t="shared" si="9"/>
        <v>1615</v>
      </c>
      <c r="O66" s="49">
        <f t="shared" si="10"/>
        <v>1689</v>
      </c>
      <c r="P66" s="49">
        <f t="shared" si="11"/>
        <v>1757</v>
      </c>
      <c r="Q66" s="49">
        <f t="shared" si="12"/>
        <v>1823</v>
      </c>
      <c r="R66" s="49">
        <f t="shared" si="13"/>
        <v>1919</v>
      </c>
      <c r="S66" s="49">
        <f t="shared" si="14"/>
        <v>1969</v>
      </c>
      <c r="T66" s="49">
        <f t="shared" si="15"/>
        <v>2025</v>
      </c>
      <c r="U66" s="49">
        <f t="shared" si="16"/>
        <v>2097</v>
      </c>
      <c r="V66" s="49">
        <f t="shared" si="17"/>
        <v>2141</v>
      </c>
      <c r="W66" s="49">
        <f t="shared" si="18"/>
        <v>2183</v>
      </c>
      <c r="X66" s="49">
        <f t="shared" si="19"/>
        <v>2243</v>
      </c>
      <c r="Y66" s="49">
        <f t="shared" si="20"/>
        <v>2306</v>
      </c>
    </row>
    <row r="67" spans="1:25" s="2" customFormat="1" x14ac:dyDescent="0.2">
      <c r="A67" s="11">
        <v>7</v>
      </c>
      <c r="B67" s="21">
        <v>121</v>
      </c>
      <c r="C67" s="22" t="s">
        <v>33</v>
      </c>
      <c r="D67" s="48">
        <v>0</v>
      </c>
      <c r="E67" s="49">
        <f t="shared" si="0"/>
        <v>206</v>
      </c>
      <c r="F67" s="49">
        <f t="shared" si="1"/>
        <v>168</v>
      </c>
      <c r="G67" s="49">
        <f t="shared" si="2"/>
        <v>279</v>
      </c>
      <c r="H67" s="49">
        <f t="shared" si="3"/>
        <v>284</v>
      </c>
      <c r="I67" s="49">
        <f t="shared" si="4"/>
        <v>293</v>
      </c>
      <c r="J67" s="49">
        <f t="shared" si="5"/>
        <v>357</v>
      </c>
      <c r="K67" s="49">
        <f t="shared" si="6"/>
        <v>365</v>
      </c>
      <c r="L67" s="49">
        <f t="shared" si="7"/>
        <v>369</v>
      </c>
      <c r="M67" s="49">
        <f t="shared" si="8"/>
        <v>369</v>
      </c>
      <c r="N67" s="49">
        <f t="shared" si="9"/>
        <v>368</v>
      </c>
      <c r="O67" s="49">
        <f t="shared" si="10"/>
        <v>371</v>
      </c>
      <c r="P67" s="49">
        <f t="shared" si="11"/>
        <v>372</v>
      </c>
      <c r="Q67" s="49">
        <f t="shared" si="12"/>
        <v>376</v>
      </c>
      <c r="R67" s="49">
        <f t="shared" si="13"/>
        <v>382</v>
      </c>
      <c r="S67" s="49">
        <f t="shared" si="14"/>
        <v>392</v>
      </c>
      <c r="T67" s="49">
        <f t="shared" si="15"/>
        <v>401</v>
      </c>
      <c r="U67" s="49">
        <f t="shared" si="16"/>
        <v>400</v>
      </c>
      <c r="V67" s="49">
        <f t="shared" si="17"/>
        <v>415</v>
      </c>
      <c r="W67" s="49">
        <f t="shared" si="18"/>
        <v>426</v>
      </c>
      <c r="X67" s="49">
        <f t="shared" si="19"/>
        <v>438</v>
      </c>
      <c r="Y67" s="49">
        <f t="shared" si="20"/>
        <v>442</v>
      </c>
    </row>
    <row r="68" spans="1:25" s="12" customFormat="1" x14ac:dyDescent="0.2">
      <c r="A68" s="11">
        <v>8</v>
      </c>
      <c r="B68" s="21">
        <v>125</v>
      </c>
      <c r="C68" s="22" t="s">
        <v>42</v>
      </c>
      <c r="D68" s="48">
        <v>0</v>
      </c>
      <c r="E68" s="49">
        <f t="shared" si="0"/>
        <v>-534</v>
      </c>
      <c r="F68" s="49">
        <f t="shared" si="1"/>
        <v>-454</v>
      </c>
      <c r="G68" s="49">
        <f t="shared" si="2"/>
        <v>146</v>
      </c>
      <c r="H68" s="49">
        <f t="shared" si="3"/>
        <v>476</v>
      </c>
      <c r="I68" s="49">
        <f t="shared" si="4"/>
        <v>767</v>
      </c>
      <c r="J68" s="49">
        <f t="shared" si="5"/>
        <v>888</v>
      </c>
      <c r="K68" s="49">
        <f t="shared" si="6"/>
        <v>1040</v>
      </c>
      <c r="L68" s="49">
        <f t="shared" si="7"/>
        <v>1337</v>
      </c>
      <c r="M68" s="49">
        <f t="shared" si="8"/>
        <v>1515</v>
      </c>
      <c r="N68" s="49">
        <f t="shared" si="9"/>
        <v>1728</v>
      </c>
      <c r="O68" s="49">
        <f t="shared" si="10"/>
        <v>1826</v>
      </c>
      <c r="P68" s="49">
        <f t="shared" si="11"/>
        <v>1992</v>
      </c>
      <c r="Q68" s="49">
        <f t="shared" si="12"/>
        <v>2046</v>
      </c>
      <c r="R68" s="49">
        <f t="shared" si="13"/>
        <v>2105</v>
      </c>
      <c r="S68" s="49">
        <f t="shared" si="14"/>
        <v>2188</v>
      </c>
      <c r="T68" s="49">
        <f t="shared" si="15"/>
        <v>2361</v>
      </c>
      <c r="U68" s="49">
        <f t="shared" si="16"/>
        <v>2394</v>
      </c>
      <c r="V68" s="49">
        <f t="shared" si="17"/>
        <v>2487</v>
      </c>
      <c r="W68" s="49">
        <f t="shared" si="18"/>
        <v>2556</v>
      </c>
      <c r="X68" s="49">
        <f t="shared" si="19"/>
        <v>2640</v>
      </c>
      <c r="Y68" s="49">
        <f t="shared" si="20"/>
        <v>2692</v>
      </c>
    </row>
    <row r="69" spans="1:25" x14ac:dyDescent="0.2">
      <c r="A69" s="11">
        <v>9</v>
      </c>
      <c r="B69" s="21">
        <v>126</v>
      </c>
      <c r="C69" s="22" t="s">
        <v>11</v>
      </c>
      <c r="D69" s="48">
        <v>0</v>
      </c>
      <c r="E69" s="49">
        <f t="shared" si="0"/>
        <v>836</v>
      </c>
      <c r="F69" s="49">
        <f t="shared" si="1"/>
        <v>1264</v>
      </c>
      <c r="G69" s="49">
        <f t="shared" si="2"/>
        <v>1593</v>
      </c>
      <c r="H69" s="49">
        <f t="shared" si="3"/>
        <v>1721</v>
      </c>
      <c r="I69" s="49">
        <f t="shared" si="4"/>
        <v>1793</v>
      </c>
      <c r="J69" s="49">
        <f t="shared" si="5"/>
        <v>1859</v>
      </c>
      <c r="K69" s="49">
        <f t="shared" si="6"/>
        <v>1915</v>
      </c>
      <c r="L69" s="49">
        <f t="shared" si="7"/>
        <v>1962</v>
      </c>
      <c r="M69" s="49">
        <f t="shared" si="8"/>
        <v>2019</v>
      </c>
      <c r="N69" s="49">
        <f t="shared" si="9"/>
        <v>2070</v>
      </c>
      <c r="O69" s="49">
        <f t="shared" si="10"/>
        <v>2093</v>
      </c>
      <c r="P69" s="49">
        <f t="shared" si="11"/>
        <v>2124</v>
      </c>
      <c r="Q69" s="49">
        <f t="shared" si="12"/>
        <v>2159</v>
      </c>
      <c r="R69" s="49">
        <f t="shared" si="13"/>
        <v>2235</v>
      </c>
      <c r="S69" s="49">
        <f t="shared" si="14"/>
        <v>2308</v>
      </c>
      <c r="T69" s="49">
        <f t="shared" si="15"/>
        <v>2370</v>
      </c>
      <c r="U69" s="49">
        <f t="shared" si="16"/>
        <v>2390</v>
      </c>
      <c r="V69" s="49">
        <f t="shared" si="17"/>
        <v>2438</v>
      </c>
      <c r="W69" s="49">
        <f t="shared" si="18"/>
        <v>2473</v>
      </c>
      <c r="X69" s="49">
        <f t="shared" si="19"/>
        <v>2573</v>
      </c>
      <c r="Y69" s="49">
        <f t="shared" si="20"/>
        <v>2636</v>
      </c>
    </row>
    <row r="70" spans="1:25" customFormat="1" x14ac:dyDescent="0.2">
      <c r="A70" s="11">
        <v>10</v>
      </c>
      <c r="B70" s="21">
        <v>127</v>
      </c>
      <c r="C70" s="22" t="s">
        <v>12</v>
      </c>
      <c r="D70" s="48">
        <v>0</v>
      </c>
      <c r="E70" s="49">
        <f t="shared" si="0"/>
        <v>256</v>
      </c>
      <c r="F70" s="49">
        <f t="shared" si="1"/>
        <v>943</v>
      </c>
      <c r="G70" s="49">
        <f t="shared" si="2"/>
        <v>1487</v>
      </c>
      <c r="H70" s="49">
        <f t="shared" si="3"/>
        <v>1698</v>
      </c>
      <c r="I70" s="49">
        <f t="shared" si="4"/>
        <v>1823</v>
      </c>
      <c r="J70" s="49">
        <f t="shared" si="5"/>
        <v>1917</v>
      </c>
      <c r="K70" s="49">
        <f t="shared" si="6"/>
        <v>2103</v>
      </c>
      <c r="L70" s="49">
        <f t="shared" si="7"/>
        <v>2198</v>
      </c>
      <c r="M70" s="49">
        <f t="shared" si="8"/>
        <v>2314</v>
      </c>
      <c r="N70" s="49">
        <f t="shared" si="9"/>
        <v>2459</v>
      </c>
      <c r="O70" s="49">
        <f t="shared" si="10"/>
        <v>2533</v>
      </c>
      <c r="P70" s="49">
        <f t="shared" si="11"/>
        <v>2603</v>
      </c>
      <c r="Q70" s="49">
        <f t="shared" si="12"/>
        <v>2809</v>
      </c>
      <c r="R70" s="49">
        <f t="shared" si="13"/>
        <v>2919</v>
      </c>
      <c r="S70" s="49">
        <f t="shared" si="14"/>
        <v>3107</v>
      </c>
      <c r="T70" s="49">
        <f t="shared" si="15"/>
        <v>3246</v>
      </c>
      <c r="U70" s="49">
        <f t="shared" si="16"/>
        <v>3292</v>
      </c>
      <c r="V70" s="49">
        <f t="shared" si="17"/>
        <v>3355</v>
      </c>
      <c r="W70" s="49">
        <f t="shared" si="18"/>
        <v>3403</v>
      </c>
      <c r="X70" s="49">
        <f t="shared" si="19"/>
        <v>3542</v>
      </c>
      <c r="Y70" s="49">
        <f t="shared" si="20"/>
        <v>3602</v>
      </c>
    </row>
    <row r="71" spans="1:25" s="25" customFormat="1" x14ac:dyDescent="0.2">
      <c r="A71" s="11">
        <v>11</v>
      </c>
      <c r="B71" s="21">
        <v>128</v>
      </c>
      <c r="C71" s="22" t="s">
        <v>13</v>
      </c>
      <c r="D71" s="48">
        <v>0</v>
      </c>
      <c r="E71" s="49">
        <f t="shared" si="0"/>
        <v>649</v>
      </c>
      <c r="F71" s="49">
        <f t="shared" si="1"/>
        <v>1160</v>
      </c>
      <c r="G71" s="49">
        <f t="shared" si="2"/>
        <v>2084</v>
      </c>
      <c r="H71" s="49">
        <f t="shared" si="3"/>
        <v>2258</v>
      </c>
      <c r="I71" s="49">
        <f t="shared" si="4"/>
        <v>2414</v>
      </c>
      <c r="J71" s="49">
        <f t="shared" si="5"/>
        <v>2488</v>
      </c>
      <c r="K71" s="49">
        <f t="shared" si="6"/>
        <v>2556</v>
      </c>
      <c r="L71" s="49">
        <f t="shared" si="7"/>
        <v>2668</v>
      </c>
      <c r="M71" s="49">
        <f t="shared" si="8"/>
        <v>2729</v>
      </c>
      <c r="N71" s="49">
        <f t="shared" si="9"/>
        <v>2756</v>
      </c>
      <c r="O71" s="49">
        <f t="shared" si="10"/>
        <v>2798</v>
      </c>
      <c r="P71" s="49">
        <f t="shared" si="11"/>
        <v>2817</v>
      </c>
      <c r="Q71" s="49">
        <f t="shared" si="12"/>
        <v>2837</v>
      </c>
      <c r="R71" s="49">
        <f t="shared" si="13"/>
        <v>2864</v>
      </c>
      <c r="S71" s="49">
        <f t="shared" si="14"/>
        <v>2912</v>
      </c>
      <c r="T71" s="49">
        <f t="shared" si="15"/>
        <v>2929</v>
      </c>
      <c r="U71" s="49">
        <f t="shared" si="16"/>
        <v>2941</v>
      </c>
      <c r="V71" s="49">
        <f t="shared" si="17"/>
        <v>2984</v>
      </c>
      <c r="W71" s="49">
        <f t="shared" si="18"/>
        <v>3019</v>
      </c>
      <c r="X71" s="49">
        <f t="shared" si="19"/>
        <v>3069</v>
      </c>
      <c r="Y71" s="49">
        <f t="shared" si="20"/>
        <v>3093</v>
      </c>
    </row>
    <row r="72" spans="1:25" customFormat="1" x14ac:dyDescent="0.2">
      <c r="A72" s="11">
        <v>12</v>
      </c>
      <c r="B72" s="21">
        <v>135</v>
      </c>
      <c r="C72" s="22" t="s">
        <v>14</v>
      </c>
      <c r="D72" s="48">
        <v>0</v>
      </c>
      <c r="E72" s="49">
        <f t="shared" si="0"/>
        <v>64</v>
      </c>
      <c r="F72" s="49">
        <f t="shared" si="1"/>
        <v>320</v>
      </c>
      <c r="G72" s="49">
        <f t="shared" si="2"/>
        <v>602</v>
      </c>
      <c r="H72" s="49">
        <f t="shared" si="3"/>
        <v>677</v>
      </c>
      <c r="I72" s="49">
        <f t="shared" si="4"/>
        <v>711</v>
      </c>
      <c r="J72" s="49">
        <f t="shared" si="5"/>
        <v>883</v>
      </c>
      <c r="K72" s="49">
        <f t="shared" si="6"/>
        <v>924</v>
      </c>
      <c r="L72" s="49">
        <f t="shared" si="7"/>
        <v>1020</v>
      </c>
      <c r="M72" s="49">
        <f t="shared" si="8"/>
        <v>1069</v>
      </c>
      <c r="N72" s="49">
        <f t="shared" si="9"/>
        <v>1111</v>
      </c>
      <c r="O72" s="49">
        <f t="shared" si="10"/>
        <v>1141</v>
      </c>
      <c r="P72" s="49">
        <f t="shared" si="11"/>
        <v>1162</v>
      </c>
      <c r="Q72" s="49">
        <f t="shared" si="12"/>
        <v>1192</v>
      </c>
      <c r="R72" s="49">
        <f t="shared" si="13"/>
        <v>1202</v>
      </c>
      <c r="S72" s="49">
        <f t="shared" si="14"/>
        <v>1215</v>
      </c>
      <c r="T72" s="49">
        <f t="shared" si="15"/>
        <v>1243</v>
      </c>
      <c r="U72" s="49">
        <f t="shared" si="16"/>
        <v>1264</v>
      </c>
      <c r="V72" s="49">
        <f t="shared" si="17"/>
        <v>1294</v>
      </c>
      <c r="W72" s="49">
        <f t="shared" si="18"/>
        <v>1307</v>
      </c>
      <c r="X72" s="49">
        <f t="shared" si="19"/>
        <v>1364</v>
      </c>
      <c r="Y72" s="49">
        <f t="shared" si="20"/>
        <v>1418</v>
      </c>
    </row>
    <row r="73" spans="1:25" x14ac:dyDescent="0.2">
      <c r="A73" s="11">
        <v>13</v>
      </c>
      <c r="B73" s="37">
        <v>136</v>
      </c>
      <c r="C73" s="38" t="s">
        <v>15</v>
      </c>
      <c r="D73" s="51">
        <v>0</v>
      </c>
      <c r="E73" s="52">
        <f t="shared" si="0"/>
        <v>273</v>
      </c>
      <c r="F73" s="52">
        <f t="shared" si="1"/>
        <v>825</v>
      </c>
      <c r="G73" s="52">
        <f t="shared" si="2"/>
        <v>1636</v>
      </c>
      <c r="H73" s="52">
        <f t="shared" si="3"/>
        <v>1805</v>
      </c>
      <c r="I73" s="52">
        <f t="shared" si="4"/>
        <v>1981</v>
      </c>
      <c r="J73" s="52">
        <f t="shared" si="5"/>
        <v>2107</v>
      </c>
      <c r="K73" s="52">
        <f t="shared" si="6"/>
        <v>2295</v>
      </c>
      <c r="L73" s="52">
        <f t="shared" si="7"/>
        <v>2393</v>
      </c>
      <c r="M73" s="52">
        <f t="shared" si="8"/>
        <v>2532</v>
      </c>
      <c r="N73" s="52">
        <f t="shared" si="9"/>
        <v>2642</v>
      </c>
      <c r="O73" s="52">
        <f t="shared" si="10"/>
        <v>2853</v>
      </c>
      <c r="P73" s="52">
        <f t="shared" si="11"/>
        <v>3136</v>
      </c>
      <c r="Q73" s="52">
        <f t="shared" si="12"/>
        <v>3365</v>
      </c>
      <c r="R73" s="52">
        <f t="shared" si="13"/>
        <v>3558</v>
      </c>
      <c r="S73" s="52">
        <f t="shared" si="14"/>
        <v>3735</v>
      </c>
      <c r="T73" s="52">
        <f t="shared" si="15"/>
        <v>3825</v>
      </c>
      <c r="U73" s="52">
        <f t="shared" si="16"/>
        <v>3891</v>
      </c>
      <c r="V73" s="52">
        <f t="shared" si="17"/>
        <v>3974</v>
      </c>
      <c r="W73" s="52">
        <f t="shared" si="18"/>
        <v>4083</v>
      </c>
      <c r="X73" s="52">
        <f t="shared" si="19"/>
        <v>4191</v>
      </c>
      <c r="Y73" s="52">
        <f t="shared" si="20"/>
        <v>4302</v>
      </c>
    </row>
    <row r="74" spans="1:25" s="11" customFormat="1" x14ac:dyDescent="0.2">
      <c r="A74" s="11">
        <v>14</v>
      </c>
      <c r="B74" s="21">
        <v>211</v>
      </c>
      <c r="C74" s="22" t="s">
        <v>34</v>
      </c>
      <c r="D74" s="48">
        <v>0</v>
      </c>
      <c r="E74" s="49">
        <f t="shared" si="0"/>
        <v>-125</v>
      </c>
      <c r="F74" s="49">
        <f t="shared" si="1"/>
        <v>-115</v>
      </c>
      <c r="G74" s="49">
        <f t="shared" si="2"/>
        <v>-79</v>
      </c>
      <c r="H74" s="49">
        <f t="shared" si="3"/>
        <v>-72</v>
      </c>
      <c r="I74" s="49">
        <f t="shared" si="4"/>
        <v>-52</v>
      </c>
      <c r="J74" s="49">
        <f t="shared" si="5"/>
        <v>-50</v>
      </c>
      <c r="K74" s="49">
        <f t="shared" si="6"/>
        <v>-62</v>
      </c>
      <c r="L74" s="49">
        <f t="shared" si="7"/>
        <v>-57</v>
      </c>
      <c r="M74" s="49">
        <f t="shared" si="8"/>
        <v>-54</v>
      </c>
      <c r="N74" s="49">
        <f t="shared" si="9"/>
        <v>-43</v>
      </c>
      <c r="O74" s="49">
        <f t="shared" si="10"/>
        <v>-42</v>
      </c>
      <c r="P74" s="49">
        <f t="shared" si="11"/>
        <v>-45</v>
      </c>
      <c r="Q74" s="49">
        <f t="shared" si="12"/>
        <v>-42</v>
      </c>
      <c r="R74" s="49">
        <f t="shared" si="13"/>
        <v>-28</v>
      </c>
      <c r="S74" s="49">
        <f t="shared" si="14"/>
        <v>-18</v>
      </c>
      <c r="T74" s="49">
        <f t="shared" si="15"/>
        <v>-16</v>
      </c>
      <c r="U74" s="49">
        <f t="shared" si="16"/>
        <v>-16</v>
      </c>
      <c r="V74" s="49">
        <f t="shared" si="17"/>
        <v>-7</v>
      </c>
      <c r="W74" s="49">
        <f t="shared" si="18"/>
        <v>-5</v>
      </c>
      <c r="X74" s="49">
        <f t="shared" si="19"/>
        <v>-3</v>
      </c>
      <c r="Y74" s="49">
        <f t="shared" si="20"/>
        <v>0</v>
      </c>
    </row>
    <row r="75" spans="1:25" s="11" customFormat="1" x14ac:dyDescent="0.2">
      <c r="A75" s="11">
        <v>15</v>
      </c>
      <c r="B75" s="21">
        <v>212</v>
      </c>
      <c r="C75" s="22" t="s">
        <v>35</v>
      </c>
      <c r="D75" s="48">
        <v>0</v>
      </c>
      <c r="E75" s="49">
        <f t="shared" si="0"/>
        <v>244</v>
      </c>
      <c r="F75" s="49">
        <f t="shared" si="1"/>
        <v>283</v>
      </c>
      <c r="G75" s="49">
        <f t="shared" si="2"/>
        <v>216</v>
      </c>
      <c r="H75" s="49">
        <f t="shared" si="3"/>
        <v>245</v>
      </c>
      <c r="I75" s="49">
        <f t="shared" si="4"/>
        <v>261</v>
      </c>
      <c r="J75" s="49">
        <f t="shared" si="5"/>
        <v>269</v>
      </c>
      <c r="K75" s="49">
        <f t="shared" si="6"/>
        <v>249</v>
      </c>
      <c r="L75" s="49">
        <f t="shared" si="7"/>
        <v>311</v>
      </c>
      <c r="M75" s="49">
        <f t="shared" si="8"/>
        <v>538</v>
      </c>
      <c r="N75" s="49">
        <f t="shared" si="9"/>
        <v>558</v>
      </c>
      <c r="O75" s="49">
        <f t="shared" si="10"/>
        <v>570</v>
      </c>
      <c r="P75" s="49">
        <f t="shared" si="11"/>
        <v>595</v>
      </c>
      <c r="Q75" s="49">
        <f t="shared" si="12"/>
        <v>618</v>
      </c>
      <c r="R75" s="49">
        <f t="shared" si="13"/>
        <v>648</v>
      </c>
      <c r="S75" s="49">
        <f t="shared" si="14"/>
        <v>647</v>
      </c>
      <c r="T75" s="49">
        <f t="shared" si="15"/>
        <v>651</v>
      </c>
      <c r="U75" s="49">
        <f t="shared" si="16"/>
        <v>657</v>
      </c>
      <c r="V75" s="49">
        <f t="shared" si="17"/>
        <v>659</v>
      </c>
      <c r="W75" s="49">
        <f t="shared" si="18"/>
        <v>668</v>
      </c>
      <c r="X75" s="49">
        <f t="shared" si="19"/>
        <v>678</v>
      </c>
      <c r="Y75" s="49">
        <f t="shared" si="20"/>
        <v>679</v>
      </c>
    </row>
    <row r="76" spans="1:25" s="11" customFormat="1" x14ac:dyDescent="0.2">
      <c r="A76" s="11">
        <v>16</v>
      </c>
      <c r="B76" s="21">
        <v>215</v>
      </c>
      <c r="C76" s="22" t="s">
        <v>31</v>
      </c>
      <c r="D76" s="48">
        <v>0</v>
      </c>
      <c r="E76" s="49">
        <f t="shared" si="0"/>
        <v>654</v>
      </c>
      <c r="F76" s="49">
        <f t="shared" si="1"/>
        <v>1452</v>
      </c>
      <c r="G76" s="49">
        <f t="shared" si="2"/>
        <v>1731</v>
      </c>
      <c r="H76" s="49">
        <f t="shared" si="3"/>
        <v>1859</v>
      </c>
      <c r="I76" s="49">
        <f t="shared" si="4"/>
        <v>2005</v>
      </c>
      <c r="J76" s="49">
        <f t="shared" si="5"/>
        <v>2121</v>
      </c>
      <c r="K76" s="49">
        <f t="shared" si="6"/>
        <v>2122</v>
      </c>
      <c r="L76" s="49">
        <f t="shared" si="7"/>
        <v>2258</v>
      </c>
      <c r="M76" s="49">
        <f t="shared" si="8"/>
        <v>2471</v>
      </c>
      <c r="N76" s="49">
        <f t="shared" si="9"/>
        <v>2973</v>
      </c>
      <c r="O76" s="49">
        <f t="shared" si="10"/>
        <v>3208</v>
      </c>
      <c r="P76" s="49">
        <f t="shared" si="11"/>
        <v>3362</v>
      </c>
      <c r="Q76" s="49">
        <f t="shared" si="12"/>
        <v>3443</v>
      </c>
      <c r="R76" s="49">
        <f t="shared" si="13"/>
        <v>3516</v>
      </c>
      <c r="S76" s="49">
        <f t="shared" si="14"/>
        <v>3665</v>
      </c>
      <c r="T76" s="49">
        <f t="shared" si="15"/>
        <v>3810</v>
      </c>
      <c r="U76" s="49">
        <f t="shared" si="16"/>
        <v>3798</v>
      </c>
      <c r="V76" s="49">
        <f t="shared" si="17"/>
        <v>3870</v>
      </c>
      <c r="W76" s="49">
        <f t="shared" si="18"/>
        <v>3931</v>
      </c>
      <c r="X76" s="49">
        <f t="shared" si="19"/>
        <v>4001</v>
      </c>
      <c r="Y76" s="49">
        <f t="shared" si="20"/>
        <v>4071</v>
      </c>
    </row>
    <row r="77" spans="1:25" s="11" customFormat="1" x14ac:dyDescent="0.2">
      <c r="A77" s="11">
        <v>17</v>
      </c>
      <c r="B77" s="21">
        <v>216</v>
      </c>
      <c r="C77" s="22" t="s">
        <v>44</v>
      </c>
      <c r="D77" s="48">
        <v>0</v>
      </c>
      <c r="E77" s="49">
        <f t="shared" si="0"/>
        <v>556</v>
      </c>
      <c r="F77" s="49">
        <f t="shared" si="1"/>
        <v>821</v>
      </c>
      <c r="G77" s="49">
        <f t="shared" si="2"/>
        <v>1135</v>
      </c>
      <c r="H77" s="49">
        <f t="shared" si="3"/>
        <v>1186</v>
      </c>
      <c r="I77" s="49">
        <f t="shared" si="4"/>
        <v>1255</v>
      </c>
      <c r="J77" s="49">
        <f t="shared" si="5"/>
        <v>1302</v>
      </c>
      <c r="K77" s="49">
        <f t="shared" si="6"/>
        <v>1349</v>
      </c>
      <c r="L77" s="49">
        <f t="shared" si="7"/>
        <v>1411</v>
      </c>
      <c r="M77" s="49">
        <f t="shared" si="8"/>
        <v>1448</v>
      </c>
      <c r="N77" s="49">
        <f t="shared" si="9"/>
        <v>1506</v>
      </c>
      <c r="O77" s="49">
        <f t="shared" si="10"/>
        <v>1547</v>
      </c>
      <c r="P77" s="49">
        <f t="shared" si="11"/>
        <v>1592</v>
      </c>
      <c r="Q77" s="49">
        <f t="shared" si="12"/>
        <v>1607</v>
      </c>
      <c r="R77" s="49">
        <f t="shared" si="13"/>
        <v>1650</v>
      </c>
      <c r="S77" s="49">
        <f t="shared" si="14"/>
        <v>1676</v>
      </c>
      <c r="T77" s="49">
        <f t="shared" si="15"/>
        <v>1721</v>
      </c>
      <c r="U77" s="49">
        <f t="shared" si="16"/>
        <v>1757</v>
      </c>
      <c r="V77" s="49">
        <f t="shared" si="17"/>
        <v>1784</v>
      </c>
      <c r="W77" s="49">
        <f t="shared" si="18"/>
        <v>1821</v>
      </c>
      <c r="X77" s="49">
        <f t="shared" si="19"/>
        <v>1901</v>
      </c>
      <c r="Y77" s="49">
        <f t="shared" si="20"/>
        <v>1915</v>
      </c>
    </row>
    <row r="78" spans="1:25" s="11" customFormat="1" x14ac:dyDescent="0.2">
      <c r="A78" s="11">
        <v>18</v>
      </c>
      <c r="B78" s="21">
        <v>221</v>
      </c>
      <c r="C78" s="22" t="s">
        <v>36</v>
      </c>
      <c r="D78" s="48">
        <v>0</v>
      </c>
      <c r="E78" s="49">
        <f t="shared" si="0"/>
        <v>52</v>
      </c>
      <c r="F78" s="49">
        <f t="shared" si="1"/>
        <v>98</v>
      </c>
      <c r="G78" s="49">
        <f t="shared" si="2"/>
        <v>143</v>
      </c>
      <c r="H78" s="49">
        <f t="shared" si="3"/>
        <v>157</v>
      </c>
      <c r="I78" s="49">
        <f t="shared" si="4"/>
        <v>161</v>
      </c>
      <c r="J78" s="49">
        <f t="shared" si="5"/>
        <v>166</v>
      </c>
      <c r="K78" s="49">
        <f t="shared" si="6"/>
        <v>168</v>
      </c>
      <c r="L78" s="49">
        <f t="shared" si="7"/>
        <v>175</v>
      </c>
      <c r="M78" s="49">
        <f t="shared" si="8"/>
        <v>190</v>
      </c>
      <c r="N78" s="49">
        <f t="shared" si="9"/>
        <v>193</v>
      </c>
      <c r="O78" s="49">
        <f t="shared" si="10"/>
        <v>224</v>
      </c>
      <c r="P78" s="49">
        <f t="shared" si="11"/>
        <v>235</v>
      </c>
      <c r="Q78" s="49">
        <f t="shared" si="12"/>
        <v>252</v>
      </c>
      <c r="R78" s="49">
        <f t="shared" si="13"/>
        <v>252</v>
      </c>
      <c r="S78" s="49">
        <f t="shared" si="14"/>
        <v>256</v>
      </c>
      <c r="T78" s="49">
        <f t="shared" si="15"/>
        <v>258</v>
      </c>
      <c r="U78" s="49">
        <f t="shared" si="16"/>
        <v>262</v>
      </c>
      <c r="V78" s="49">
        <f t="shared" si="17"/>
        <v>273</v>
      </c>
      <c r="W78" s="49">
        <f t="shared" si="18"/>
        <v>288</v>
      </c>
      <c r="X78" s="49">
        <f t="shared" si="19"/>
        <v>292</v>
      </c>
      <c r="Y78" s="49">
        <f t="shared" si="20"/>
        <v>289</v>
      </c>
    </row>
    <row r="79" spans="1:25" s="11" customFormat="1" x14ac:dyDescent="0.2">
      <c r="A79" s="11">
        <v>19</v>
      </c>
      <c r="B79" s="28">
        <v>222</v>
      </c>
      <c r="C79" s="34" t="s">
        <v>37</v>
      </c>
      <c r="D79" s="48">
        <v>0</v>
      </c>
      <c r="E79" s="49">
        <f t="shared" si="0"/>
        <v>575</v>
      </c>
      <c r="F79" s="49">
        <f t="shared" si="1"/>
        <v>533</v>
      </c>
      <c r="G79" s="49">
        <f t="shared" si="2"/>
        <v>623</v>
      </c>
      <c r="H79" s="49">
        <f t="shared" si="3"/>
        <v>655</v>
      </c>
      <c r="I79" s="49">
        <f t="shared" si="4"/>
        <v>674</v>
      </c>
      <c r="J79" s="49">
        <f t="shared" si="5"/>
        <v>705</v>
      </c>
      <c r="K79" s="49">
        <f t="shared" si="6"/>
        <v>723</v>
      </c>
      <c r="L79" s="49">
        <f t="shared" si="7"/>
        <v>730</v>
      </c>
      <c r="M79" s="49">
        <f t="shared" si="8"/>
        <v>857</v>
      </c>
      <c r="N79" s="49">
        <f t="shared" si="9"/>
        <v>1030</v>
      </c>
      <c r="O79" s="49">
        <f t="shared" si="10"/>
        <v>1052</v>
      </c>
      <c r="P79" s="49">
        <f t="shared" si="11"/>
        <v>1064</v>
      </c>
      <c r="Q79" s="49">
        <f t="shared" si="12"/>
        <v>1073</v>
      </c>
      <c r="R79" s="49">
        <f t="shared" si="13"/>
        <v>1075</v>
      </c>
      <c r="S79" s="49">
        <f t="shared" si="14"/>
        <v>1071</v>
      </c>
      <c r="T79" s="49">
        <f t="shared" si="15"/>
        <v>1086</v>
      </c>
      <c r="U79" s="49">
        <f t="shared" si="16"/>
        <v>1087</v>
      </c>
      <c r="V79" s="49">
        <f t="shared" si="17"/>
        <v>1083</v>
      </c>
      <c r="W79" s="49">
        <f t="shared" si="18"/>
        <v>1086</v>
      </c>
      <c r="X79" s="49">
        <f t="shared" si="19"/>
        <v>1087</v>
      </c>
      <c r="Y79" s="49">
        <f t="shared" si="20"/>
        <v>1087</v>
      </c>
    </row>
    <row r="80" spans="1:25" s="1" customFormat="1" x14ac:dyDescent="0.2">
      <c r="A80" s="11">
        <v>20</v>
      </c>
      <c r="B80" s="28">
        <v>225</v>
      </c>
      <c r="C80" s="34" t="s">
        <v>16</v>
      </c>
      <c r="D80" s="48">
        <v>0</v>
      </c>
      <c r="E80" s="49">
        <f t="shared" si="0"/>
        <v>585</v>
      </c>
      <c r="F80" s="49">
        <f t="shared" si="1"/>
        <v>1122</v>
      </c>
      <c r="G80" s="49">
        <f t="shared" si="2"/>
        <v>1565</v>
      </c>
      <c r="H80" s="49">
        <f t="shared" si="3"/>
        <v>1711</v>
      </c>
      <c r="I80" s="49">
        <f t="shared" si="4"/>
        <v>1830</v>
      </c>
      <c r="J80" s="49">
        <f t="shared" si="5"/>
        <v>1920</v>
      </c>
      <c r="K80" s="49">
        <f t="shared" si="6"/>
        <v>2001</v>
      </c>
      <c r="L80" s="49">
        <f t="shared" si="7"/>
        <v>2063</v>
      </c>
      <c r="M80" s="49">
        <f t="shared" si="8"/>
        <v>2163</v>
      </c>
      <c r="N80" s="49">
        <f t="shared" si="9"/>
        <v>2205</v>
      </c>
      <c r="O80" s="49">
        <f t="shared" si="10"/>
        <v>2246</v>
      </c>
      <c r="P80" s="49">
        <f t="shared" si="11"/>
        <v>2275</v>
      </c>
      <c r="Q80" s="49">
        <f t="shared" si="12"/>
        <v>2334</v>
      </c>
      <c r="R80" s="49">
        <f t="shared" si="13"/>
        <v>2382</v>
      </c>
      <c r="S80" s="49">
        <f t="shared" si="14"/>
        <v>2410</v>
      </c>
      <c r="T80" s="49">
        <f t="shared" si="15"/>
        <v>2444</v>
      </c>
      <c r="U80" s="49">
        <f t="shared" si="16"/>
        <v>2457</v>
      </c>
      <c r="V80" s="49">
        <f t="shared" si="17"/>
        <v>2482</v>
      </c>
      <c r="W80" s="49">
        <f t="shared" si="18"/>
        <v>2503</v>
      </c>
      <c r="X80" s="49">
        <f t="shared" si="19"/>
        <v>2610</v>
      </c>
      <c r="Y80" s="49">
        <f t="shared" si="20"/>
        <v>2645</v>
      </c>
    </row>
    <row r="81" spans="1:25" s="2" customFormat="1" x14ac:dyDescent="0.2">
      <c r="A81" s="11">
        <v>21</v>
      </c>
      <c r="B81" s="28">
        <v>226</v>
      </c>
      <c r="C81" s="34" t="s">
        <v>17</v>
      </c>
      <c r="D81" s="48">
        <v>0</v>
      </c>
      <c r="E81" s="49">
        <f t="shared" si="0"/>
        <v>938</v>
      </c>
      <c r="F81" s="49">
        <f t="shared" si="1"/>
        <v>1318</v>
      </c>
      <c r="G81" s="49">
        <f t="shared" si="2"/>
        <v>2151</v>
      </c>
      <c r="H81" s="49">
        <f t="shared" si="3"/>
        <v>2258</v>
      </c>
      <c r="I81" s="49">
        <f t="shared" si="4"/>
        <v>2590</v>
      </c>
      <c r="J81" s="49">
        <f t="shared" si="5"/>
        <v>2732</v>
      </c>
      <c r="K81" s="49">
        <f t="shared" si="6"/>
        <v>2900</v>
      </c>
      <c r="L81" s="49">
        <f t="shared" si="7"/>
        <v>3018</v>
      </c>
      <c r="M81" s="49">
        <f t="shared" si="8"/>
        <v>3104</v>
      </c>
      <c r="N81" s="49">
        <f t="shared" si="9"/>
        <v>3243</v>
      </c>
      <c r="O81" s="49">
        <f t="shared" si="10"/>
        <v>3365</v>
      </c>
      <c r="P81" s="49">
        <f t="shared" si="11"/>
        <v>3472</v>
      </c>
      <c r="Q81" s="49">
        <f t="shared" si="12"/>
        <v>3604</v>
      </c>
      <c r="R81" s="49">
        <f t="shared" si="13"/>
        <v>3718</v>
      </c>
      <c r="S81" s="49">
        <f t="shared" si="14"/>
        <v>3844</v>
      </c>
      <c r="T81" s="49">
        <f t="shared" si="15"/>
        <v>3929</v>
      </c>
      <c r="U81" s="49">
        <f t="shared" si="16"/>
        <v>4014</v>
      </c>
      <c r="V81" s="49">
        <f t="shared" si="17"/>
        <v>4073</v>
      </c>
      <c r="W81" s="49">
        <f t="shared" si="18"/>
        <v>4130</v>
      </c>
      <c r="X81" s="49">
        <f t="shared" si="19"/>
        <v>4211</v>
      </c>
      <c r="Y81" s="49">
        <f t="shared" si="20"/>
        <v>4261</v>
      </c>
    </row>
    <row r="82" spans="1:25" s="12" customFormat="1" x14ac:dyDescent="0.2">
      <c r="A82" s="11">
        <v>22</v>
      </c>
      <c r="B82" s="28">
        <v>231</v>
      </c>
      <c r="C82" s="34" t="s">
        <v>38</v>
      </c>
      <c r="D82" s="48">
        <v>0</v>
      </c>
      <c r="E82" s="49">
        <f t="shared" si="0"/>
        <v>302</v>
      </c>
      <c r="F82" s="49">
        <f t="shared" si="1"/>
        <v>384</v>
      </c>
      <c r="G82" s="49">
        <f t="shared" si="2"/>
        <v>472</v>
      </c>
      <c r="H82" s="49">
        <f t="shared" si="3"/>
        <v>477</v>
      </c>
      <c r="I82" s="49">
        <f t="shared" si="4"/>
        <v>505</v>
      </c>
      <c r="J82" s="49">
        <f t="shared" si="5"/>
        <v>550</v>
      </c>
      <c r="K82" s="49">
        <f t="shared" si="6"/>
        <v>559</v>
      </c>
      <c r="L82" s="49">
        <f t="shared" si="7"/>
        <v>581</v>
      </c>
      <c r="M82" s="49">
        <f t="shared" si="8"/>
        <v>625</v>
      </c>
      <c r="N82" s="49">
        <f t="shared" si="9"/>
        <v>647</v>
      </c>
      <c r="O82" s="49">
        <f t="shared" si="10"/>
        <v>648</v>
      </c>
      <c r="P82" s="49">
        <f t="shared" si="11"/>
        <v>683</v>
      </c>
      <c r="Q82" s="49">
        <f t="shared" si="12"/>
        <v>764</v>
      </c>
      <c r="R82" s="49">
        <f t="shared" si="13"/>
        <v>780</v>
      </c>
      <c r="S82" s="49">
        <f t="shared" si="14"/>
        <v>780</v>
      </c>
      <c r="T82" s="49">
        <f t="shared" si="15"/>
        <v>808</v>
      </c>
      <c r="U82" s="49">
        <f t="shared" si="16"/>
        <v>799</v>
      </c>
      <c r="V82" s="49">
        <f t="shared" si="17"/>
        <v>804</v>
      </c>
      <c r="W82" s="49">
        <f t="shared" si="18"/>
        <v>815</v>
      </c>
      <c r="X82" s="49">
        <f t="shared" si="19"/>
        <v>816</v>
      </c>
      <c r="Y82" s="49">
        <f t="shared" si="20"/>
        <v>808</v>
      </c>
    </row>
    <row r="83" spans="1:25" x14ac:dyDescent="0.2">
      <c r="A83" s="11">
        <v>23</v>
      </c>
      <c r="B83" s="28">
        <v>235</v>
      </c>
      <c r="C83" s="34" t="s">
        <v>7</v>
      </c>
      <c r="D83" s="48">
        <v>0</v>
      </c>
      <c r="E83" s="49">
        <f t="shared" si="0"/>
        <v>467</v>
      </c>
      <c r="F83" s="49">
        <f t="shared" si="1"/>
        <v>672</v>
      </c>
      <c r="G83" s="49">
        <f t="shared" si="2"/>
        <v>986</v>
      </c>
      <c r="H83" s="49">
        <f t="shared" si="3"/>
        <v>1080</v>
      </c>
      <c r="I83" s="49">
        <f t="shared" si="4"/>
        <v>1166</v>
      </c>
      <c r="J83" s="49">
        <f t="shared" si="5"/>
        <v>1240</v>
      </c>
      <c r="K83" s="49">
        <f t="shared" si="6"/>
        <v>1285</v>
      </c>
      <c r="L83" s="49">
        <f t="shared" si="7"/>
        <v>1347</v>
      </c>
      <c r="M83" s="49">
        <f t="shared" si="8"/>
        <v>1403</v>
      </c>
      <c r="N83" s="49">
        <f t="shared" si="9"/>
        <v>1456</v>
      </c>
      <c r="O83" s="49">
        <f t="shared" si="10"/>
        <v>1549</v>
      </c>
      <c r="P83" s="49">
        <f t="shared" si="11"/>
        <v>1623</v>
      </c>
      <c r="Q83" s="49">
        <f t="shared" si="12"/>
        <v>1657</v>
      </c>
      <c r="R83" s="49">
        <f t="shared" si="13"/>
        <v>1700</v>
      </c>
      <c r="S83" s="49">
        <f t="shared" si="14"/>
        <v>1729</v>
      </c>
      <c r="T83" s="49">
        <f t="shared" si="15"/>
        <v>1805</v>
      </c>
      <c r="U83" s="49">
        <f t="shared" si="16"/>
        <v>1834</v>
      </c>
      <c r="V83" s="49">
        <f t="shared" si="17"/>
        <v>1864</v>
      </c>
      <c r="W83" s="49">
        <f t="shared" si="18"/>
        <v>1896</v>
      </c>
      <c r="X83" s="49">
        <f t="shared" si="19"/>
        <v>1939</v>
      </c>
      <c r="Y83" s="49">
        <f t="shared" si="20"/>
        <v>1975</v>
      </c>
    </row>
    <row r="84" spans="1:25" customFormat="1" x14ac:dyDescent="0.2">
      <c r="A84" s="11">
        <v>24</v>
      </c>
      <c r="B84" s="28">
        <v>236</v>
      </c>
      <c r="C84" s="34" t="s">
        <v>18</v>
      </c>
      <c r="D84" s="48">
        <v>0</v>
      </c>
      <c r="E84" s="49">
        <f t="shared" si="0"/>
        <v>28</v>
      </c>
      <c r="F84" s="49">
        <f t="shared" si="1"/>
        <v>303</v>
      </c>
      <c r="G84" s="49">
        <f t="shared" si="2"/>
        <v>679</v>
      </c>
      <c r="H84" s="49">
        <f t="shared" si="3"/>
        <v>765</v>
      </c>
      <c r="I84" s="49">
        <f t="shared" si="4"/>
        <v>890</v>
      </c>
      <c r="J84" s="49">
        <f t="shared" si="5"/>
        <v>1006</v>
      </c>
      <c r="K84" s="49">
        <f t="shared" si="6"/>
        <v>1087</v>
      </c>
      <c r="L84" s="49">
        <f t="shared" si="7"/>
        <v>1155</v>
      </c>
      <c r="M84" s="49">
        <f t="shared" si="8"/>
        <v>1292</v>
      </c>
      <c r="N84" s="49">
        <f t="shared" si="9"/>
        <v>1337</v>
      </c>
      <c r="O84" s="49">
        <f t="shared" si="10"/>
        <v>1395</v>
      </c>
      <c r="P84" s="49">
        <f t="shared" si="11"/>
        <v>1458</v>
      </c>
      <c r="Q84" s="49">
        <f t="shared" si="12"/>
        <v>1499</v>
      </c>
      <c r="R84" s="49">
        <f t="shared" si="13"/>
        <v>1541</v>
      </c>
      <c r="S84" s="49">
        <f t="shared" si="14"/>
        <v>1573</v>
      </c>
      <c r="T84" s="49">
        <f t="shared" si="15"/>
        <v>1616</v>
      </c>
      <c r="U84" s="49">
        <f t="shared" si="16"/>
        <v>1647</v>
      </c>
      <c r="V84" s="49">
        <f t="shared" si="17"/>
        <v>1669</v>
      </c>
      <c r="W84" s="49">
        <f t="shared" si="18"/>
        <v>1696</v>
      </c>
      <c r="X84" s="49">
        <f t="shared" si="19"/>
        <v>1740</v>
      </c>
      <c r="Y84" s="49">
        <f t="shared" si="20"/>
        <v>1782</v>
      </c>
    </row>
    <row r="85" spans="1:25" s="25" customFormat="1" x14ac:dyDescent="0.2">
      <c r="A85" s="11">
        <v>25</v>
      </c>
      <c r="B85" s="41">
        <v>237</v>
      </c>
      <c r="C85" s="42" t="s">
        <v>40</v>
      </c>
      <c r="D85" s="51">
        <v>0</v>
      </c>
      <c r="E85" s="52">
        <f t="shared" si="0"/>
        <v>337</v>
      </c>
      <c r="F85" s="52">
        <f t="shared" si="1"/>
        <v>644</v>
      </c>
      <c r="G85" s="52">
        <f t="shared" si="2"/>
        <v>992</v>
      </c>
      <c r="H85" s="52">
        <f t="shared" si="3"/>
        <v>1033</v>
      </c>
      <c r="I85" s="52">
        <f t="shared" si="4"/>
        <v>1116</v>
      </c>
      <c r="J85" s="52">
        <f t="shared" si="5"/>
        <v>1179</v>
      </c>
      <c r="K85" s="52">
        <f t="shared" si="6"/>
        <v>1182</v>
      </c>
      <c r="L85" s="52">
        <f t="shared" si="7"/>
        <v>1209</v>
      </c>
      <c r="M85" s="52">
        <f t="shared" si="8"/>
        <v>1155</v>
      </c>
      <c r="N85" s="52">
        <f t="shared" si="9"/>
        <v>1165</v>
      </c>
      <c r="O85" s="52">
        <f t="shared" si="10"/>
        <v>1172</v>
      </c>
      <c r="P85" s="52">
        <f t="shared" si="11"/>
        <v>1211</v>
      </c>
      <c r="Q85" s="52">
        <f t="shared" si="12"/>
        <v>1224</v>
      </c>
      <c r="R85" s="52">
        <f t="shared" si="13"/>
        <v>1342</v>
      </c>
      <c r="S85" s="52">
        <f t="shared" si="14"/>
        <v>1357</v>
      </c>
      <c r="T85" s="52">
        <f t="shared" si="15"/>
        <v>1399</v>
      </c>
      <c r="U85" s="52">
        <f t="shared" si="16"/>
        <v>1438</v>
      </c>
      <c r="V85" s="52">
        <f t="shared" si="17"/>
        <v>1454</v>
      </c>
      <c r="W85" s="52">
        <f t="shared" si="18"/>
        <v>1473</v>
      </c>
      <c r="X85" s="52">
        <f t="shared" si="19"/>
        <v>1503</v>
      </c>
      <c r="Y85" s="52">
        <f t="shared" si="20"/>
        <v>1536</v>
      </c>
    </row>
    <row r="86" spans="1:25" customFormat="1" x14ac:dyDescent="0.2">
      <c r="A86" s="11">
        <v>26</v>
      </c>
      <c r="B86" s="28">
        <v>311</v>
      </c>
      <c r="C86" s="34" t="s">
        <v>6</v>
      </c>
      <c r="D86" s="48">
        <v>0</v>
      </c>
      <c r="E86" s="49">
        <f t="shared" si="0"/>
        <v>245</v>
      </c>
      <c r="F86" s="49">
        <f t="shared" si="1"/>
        <v>414</v>
      </c>
      <c r="G86" s="49">
        <f t="shared" si="2"/>
        <v>490</v>
      </c>
      <c r="H86" s="49">
        <f t="shared" si="3"/>
        <v>496</v>
      </c>
      <c r="I86" s="49">
        <f t="shared" si="4"/>
        <v>526</v>
      </c>
      <c r="J86" s="49">
        <f t="shared" si="5"/>
        <v>577</v>
      </c>
      <c r="K86" s="49">
        <f t="shared" si="6"/>
        <v>591</v>
      </c>
      <c r="L86" s="49">
        <f t="shared" si="7"/>
        <v>608</v>
      </c>
      <c r="M86" s="49">
        <f t="shared" si="8"/>
        <v>625</v>
      </c>
      <c r="N86" s="49">
        <f t="shared" si="9"/>
        <v>637</v>
      </c>
      <c r="O86" s="49">
        <f t="shared" si="10"/>
        <v>666</v>
      </c>
      <c r="P86" s="49">
        <f t="shared" si="11"/>
        <v>673</v>
      </c>
      <c r="Q86" s="49">
        <f t="shared" si="12"/>
        <v>656</v>
      </c>
      <c r="R86" s="49">
        <f t="shared" si="13"/>
        <v>659</v>
      </c>
      <c r="S86" s="49">
        <f t="shared" si="14"/>
        <v>658</v>
      </c>
      <c r="T86" s="49">
        <f t="shared" si="15"/>
        <v>833</v>
      </c>
      <c r="U86" s="49">
        <f t="shared" si="16"/>
        <v>682</v>
      </c>
      <c r="V86" s="49">
        <f t="shared" si="17"/>
        <v>685</v>
      </c>
      <c r="W86" s="49">
        <f t="shared" si="18"/>
        <v>696</v>
      </c>
      <c r="X86" s="49">
        <f t="shared" si="19"/>
        <v>721</v>
      </c>
      <c r="Y86" s="49">
        <f t="shared" si="20"/>
        <v>733</v>
      </c>
    </row>
    <row r="87" spans="1:25" x14ac:dyDescent="0.2">
      <c r="A87" s="11">
        <v>27</v>
      </c>
      <c r="B87" s="28">
        <v>315</v>
      </c>
      <c r="C87" s="34" t="s">
        <v>19</v>
      </c>
      <c r="D87" s="48">
        <v>0</v>
      </c>
      <c r="E87" s="49">
        <f t="shared" si="0"/>
        <v>361</v>
      </c>
      <c r="F87" s="49">
        <f t="shared" si="1"/>
        <v>825</v>
      </c>
      <c r="G87" s="49">
        <f t="shared" si="2"/>
        <v>1275</v>
      </c>
      <c r="H87" s="49">
        <f t="shared" si="3"/>
        <v>1429</v>
      </c>
      <c r="I87" s="49">
        <f t="shared" si="4"/>
        <v>1457</v>
      </c>
      <c r="J87" s="49">
        <f t="shared" si="5"/>
        <v>1527</v>
      </c>
      <c r="K87" s="49">
        <f t="shared" si="6"/>
        <v>1592</v>
      </c>
      <c r="L87" s="49">
        <f t="shared" si="7"/>
        <v>1663</v>
      </c>
      <c r="M87" s="49">
        <f t="shared" si="8"/>
        <v>1608</v>
      </c>
      <c r="N87" s="49">
        <f t="shared" si="9"/>
        <v>1721</v>
      </c>
      <c r="O87" s="49">
        <f t="shared" si="10"/>
        <v>1786</v>
      </c>
      <c r="P87" s="49">
        <f t="shared" si="11"/>
        <v>1871</v>
      </c>
      <c r="Q87" s="49">
        <f t="shared" si="12"/>
        <v>1931</v>
      </c>
      <c r="R87" s="49">
        <f t="shared" si="13"/>
        <v>1951</v>
      </c>
      <c r="S87" s="49">
        <f t="shared" si="14"/>
        <v>2018</v>
      </c>
      <c r="T87" s="49">
        <f t="shared" si="15"/>
        <v>2086</v>
      </c>
      <c r="U87" s="49">
        <f t="shared" si="16"/>
        <v>2067</v>
      </c>
      <c r="V87" s="49">
        <f t="shared" si="17"/>
        <v>2132</v>
      </c>
      <c r="W87" s="49">
        <f t="shared" si="18"/>
        <v>2221</v>
      </c>
      <c r="X87" s="49">
        <f t="shared" si="19"/>
        <v>2333</v>
      </c>
      <c r="Y87" s="49">
        <f t="shared" si="20"/>
        <v>2378</v>
      </c>
    </row>
    <row r="88" spans="1:25" s="11" customFormat="1" x14ac:dyDescent="0.2">
      <c r="A88" s="11">
        <v>28</v>
      </c>
      <c r="B88" s="28">
        <v>316</v>
      </c>
      <c r="C88" s="34" t="s">
        <v>45</v>
      </c>
      <c r="D88" s="48">
        <v>0</v>
      </c>
      <c r="E88" s="49">
        <f t="shared" si="0"/>
        <v>341</v>
      </c>
      <c r="F88" s="49">
        <f t="shared" si="1"/>
        <v>552</v>
      </c>
      <c r="G88" s="49">
        <f t="shared" si="2"/>
        <v>808</v>
      </c>
      <c r="H88" s="49">
        <f t="shared" si="3"/>
        <v>851</v>
      </c>
      <c r="I88" s="49">
        <f t="shared" si="4"/>
        <v>879</v>
      </c>
      <c r="J88" s="49">
        <f t="shared" si="5"/>
        <v>925</v>
      </c>
      <c r="K88" s="49">
        <f t="shared" si="6"/>
        <v>979</v>
      </c>
      <c r="L88" s="49">
        <f t="shared" si="7"/>
        <v>1038</v>
      </c>
      <c r="M88" s="49">
        <f t="shared" si="8"/>
        <v>1180</v>
      </c>
      <c r="N88" s="49">
        <f t="shared" si="9"/>
        <v>1214</v>
      </c>
      <c r="O88" s="49">
        <f t="shared" si="10"/>
        <v>1268</v>
      </c>
      <c r="P88" s="49">
        <f t="shared" si="11"/>
        <v>1307</v>
      </c>
      <c r="Q88" s="49">
        <f t="shared" si="12"/>
        <v>1352</v>
      </c>
      <c r="R88" s="49">
        <f t="shared" si="13"/>
        <v>1390</v>
      </c>
      <c r="S88" s="49">
        <f t="shared" si="14"/>
        <v>1445</v>
      </c>
      <c r="T88" s="49">
        <f t="shared" si="15"/>
        <v>1503</v>
      </c>
      <c r="U88" s="49">
        <f t="shared" si="16"/>
        <v>1522</v>
      </c>
      <c r="V88" s="49">
        <f t="shared" si="17"/>
        <v>1577</v>
      </c>
      <c r="W88" s="49">
        <f t="shared" si="18"/>
        <v>1609</v>
      </c>
      <c r="X88" s="49">
        <f t="shared" si="19"/>
        <v>1643</v>
      </c>
      <c r="Y88" s="49">
        <f t="shared" si="20"/>
        <v>1677</v>
      </c>
    </row>
    <row r="89" spans="1:25" s="11" customFormat="1" x14ac:dyDescent="0.2">
      <c r="A89" s="11">
        <v>29</v>
      </c>
      <c r="B89" s="28">
        <v>317</v>
      </c>
      <c r="C89" s="34" t="s">
        <v>20</v>
      </c>
      <c r="D89" s="48">
        <v>0</v>
      </c>
      <c r="E89" s="49">
        <f t="shared" si="0"/>
        <v>896</v>
      </c>
      <c r="F89" s="49">
        <f t="shared" si="1"/>
        <v>1464</v>
      </c>
      <c r="G89" s="49">
        <f t="shared" si="2"/>
        <v>2151</v>
      </c>
      <c r="H89" s="49">
        <f t="shared" si="3"/>
        <v>2332</v>
      </c>
      <c r="I89" s="49">
        <f t="shared" si="4"/>
        <v>2469</v>
      </c>
      <c r="J89" s="49">
        <f t="shared" si="5"/>
        <v>2665</v>
      </c>
      <c r="K89" s="49">
        <f t="shared" si="6"/>
        <v>2790</v>
      </c>
      <c r="L89" s="49">
        <f t="shared" si="7"/>
        <v>2937</v>
      </c>
      <c r="M89" s="49">
        <f t="shared" si="8"/>
        <v>3152</v>
      </c>
      <c r="N89" s="49">
        <f t="shared" si="9"/>
        <v>3307</v>
      </c>
      <c r="O89" s="49">
        <f t="shared" si="10"/>
        <v>3427</v>
      </c>
      <c r="P89" s="49">
        <f t="shared" si="11"/>
        <v>3524</v>
      </c>
      <c r="Q89" s="49">
        <f t="shared" si="12"/>
        <v>3610</v>
      </c>
      <c r="R89" s="49">
        <f t="shared" si="13"/>
        <v>3662</v>
      </c>
      <c r="S89" s="49">
        <f t="shared" si="14"/>
        <v>3729</v>
      </c>
      <c r="T89" s="49">
        <f t="shared" si="15"/>
        <v>3865</v>
      </c>
      <c r="U89" s="49">
        <f t="shared" si="16"/>
        <v>3940</v>
      </c>
      <c r="V89" s="49">
        <f t="shared" si="17"/>
        <v>4032</v>
      </c>
      <c r="W89" s="49">
        <f t="shared" si="18"/>
        <v>4111</v>
      </c>
      <c r="X89" s="49">
        <f t="shared" si="19"/>
        <v>4281</v>
      </c>
      <c r="Y89" s="49">
        <f t="shared" si="20"/>
        <v>4388</v>
      </c>
    </row>
    <row r="90" spans="1:25" s="11" customFormat="1" x14ac:dyDescent="0.2">
      <c r="A90" s="11">
        <v>30</v>
      </c>
      <c r="B90" s="28">
        <v>325</v>
      </c>
      <c r="C90" s="34" t="s">
        <v>5</v>
      </c>
      <c r="D90" s="48">
        <v>0</v>
      </c>
      <c r="E90" s="49">
        <f t="shared" si="0"/>
        <v>426</v>
      </c>
      <c r="F90" s="49">
        <f t="shared" si="1"/>
        <v>812</v>
      </c>
      <c r="G90" s="49">
        <f t="shared" si="2"/>
        <v>1377</v>
      </c>
      <c r="H90" s="49">
        <f t="shared" si="3"/>
        <v>1468</v>
      </c>
      <c r="I90" s="49">
        <f t="shared" si="4"/>
        <v>1505</v>
      </c>
      <c r="J90" s="49">
        <f t="shared" si="5"/>
        <v>1660</v>
      </c>
      <c r="K90" s="49">
        <f t="shared" si="6"/>
        <v>1766</v>
      </c>
      <c r="L90" s="49">
        <f t="shared" si="7"/>
        <v>1851</v>
      </c>
      <c r="M90" s="49">
        <f t="shared" si="8"/>
        <v>1891</v>
      </c>
      <c r="N90" s="49">
        <f t="shared" si="9"/>
        <v>1948</v>
      </c>
      <c r="O90" s="49">
        <f t="shared" si="10"/>
        <v>1997</v>
      </c>
      <c r="P90" s="49">
        <f t="shared" si="11"/>
        <v>2030</v>
      </c>
      <c r="Q90" s="49">
        <f t="shared" si="12"/>
        <v>2063</v>
      </c>
      <c r="R90" s="49">
        <f t="shared" si="13"/>
        <v>2090</v>
      </c>
      <c r="S90" s="49">
        <f t="shared" si="14"/>
        <v>2109</v>
      </c>
      <c r="T90" s="49">
        <f t="shared" si="15"/>
        <v>2149</v>
      </c>
      <c r="U90" s="49">
        <f t="shared" si="16"/>
        <v>2167</v>
      </c>
      <c r="V90" s="49">
        <f t="shared" si="17"/>
        <v>2193</v>
      </c>
      <c r="W90" s="49">
        <f t="shared" si="18"/>
        <v>2226</v>
      </c>
      <c r="X90" s="49">
        <f t="shared" si="19"/>
        <v>2285</v>
      </c>
      <c r="Y90" s="49">
        <f t="shared" si="20"/>
        <v>2325</v>
      </c>
    </row>
    <row r="91" spans="1:25" s="11" customFormat="1" x14ac:dyDescent="0.2">
      <c r="A91" s="11">
        <v>31</v>
      </c>
      <c r="B91" s="28">
        <v>326</v>
      </c>
      <c r="C91" s="34" t="s">
        <v>21</v>
      </c>
      <c r="D91" s="48">
        <v>0</v>
      </c>
      <c r="E91" s="49">
        <f t="shared" si="0"/>
        <v>488</v>
      </c>
      <c r="F91" s="49">
        <f t="shared" si="1"/>
        <v>837</v>
      </c>
      <c r="G91" s="49">
        <f t="shared" si="2"/>
        <v>1310</v>
      </c>
      <c r="H91" s="49">
        <f t="shared" si="3"/>
        <v>1377</v>
      </c>
      <c r="I91" s="49">
        <f t="shared" si="4"/>
        <v>1453</v>
      </c>
      <c r="J91" s="49">
        <f t="shared" si="5"/>
        <v>1578</v>
      </c>
      <c r="K91" s="49">
        <f t="shared" si="6"/>
        <v>1649</v>
      </c>
      <c r="L91" s="49">
        <f t="shared" si="7"/>
        <v>1697</v>
      </c>
      <c r="M91" s="49">
        <f t="shared" si="8"/>
        <v>1751</v>
      </c>
      <c r="N91" s="49">
        <f t="shared" si="9"/>
        <v>1824</v>
      </c>
      <c r="O91" s="49">
        <f t="shared" si="10"/>
        <v>1870</v>
      </c>
      <c r="P91" s="49">
        <f t="shared" si="11"/>
        <v>1908</v>
      </c>
      <c r="Q91" s="49">
        <f t="shared" si="12"/>
        <v>1973</v>
      </c>
      <c r="R91" s="49">
        <f t="shared" si="13"/>
        <v>2031</v>
      </c>
      <c r="S91" s="49">
        <f t="shared" si="14"/>
        <v>2075</v>
      </c>
      <c r="T91" s="49">
        <f t="shared" si="15"/>
        <v>2118</v>
      </c>
      <c r="U91" s="49">
        <f t="shared" si="16"/>
        <v>2134</v>
      </c>
      <c r="V91" s="49">
        <f t="shared" si="17"/>
        <v>2166</v>
      </c>
      <c r="W91" s="49">
        <f t="shared" si="18"/>
        <v>2206</v>
      </c>
      <c r="X91" s="49">
        <f t="shared" si="19"/>
        <v>2238</v>
      </c>
      <c r="Y91" s="49">
        <f t="shared" si="20"/>
        <v>2279</v>
      </c>
    </row>
    <row r="92" spans="1:25" s="11" customFormat="1" x14ac:dyDescent="0.2">
      <c r="A92" s="11">
        <v>32</v>
      </c>
      <c r="B92" s="28">
        <v>327</v>
      </c>
      <c r="C92" s="34" t="s">
        <v>25</v>
      </c>
      <c r="D92" s="48">
        <v>0</v>
      </c>
      <c r="E92" s="49">
        <f t="shared" si="0"/>
        <v>412</v>
      </c>
      <c r="F92" s="49">
        <f t="shared" si="1"/>
        <v>742</v>
      </c>
      <c r="G92" s="49">
        <f t="shared" si="2"/>
        <v>1197</v>
      </c>
      <c r="H92" s="49">
        <f t="shared" si="3"/>
        <v>1239</v>
      </c>
      <c r="I92" s="49">
        <f t="shared" si="4"/>
        <v>1284</v>
      </c>
      <c r="J92" s="49">
        <f t="shared" si="5"/>
        <v>1328</v>
      </c>
      <c r="K92" s="49">
        <f t="shared" si="6"/>
        <v>1433</v>
      </c>
      <c r="L92" s="49">
        <f t="shared" si="7"/>
        <v>1528</v>
      </c>
      <c r="M92" s="49">
        <f t="shared" si="8"/>
        <v>1581</v>
      </c>
      <c r="N92" s="49">
        <f t="shared" si="9"/>
        <v>1656</v>
      </c>
      <c r="O92" s="49">
        <f t="shared" si="10"/>
        <v>1678</v>
      </c>
      <c r="P92" s="49">
        <f t="shared" si="11"/>
        <v>1708</v>
      </c>
      <c r="Q92" s="49">
        <f t="shared" si="12"/>
        <v>1729</v>
      </c>
      <c r="R92" s="49">
        <f t="shared" si="13"/>
        <v>1788</v>
      </c>
      <c r="S92" s="49">
        <f t="shared" si="14"/>
        <v>1805</v>
      </c>
      <c r="T92" s="49">
        <f t="shared" si="15"/>
        <v>1845</v>
      </c>
      <c r="U92" s="49">
        <f t="shared" si="16"/>
        <v>1879</v>
      </c>
      <c r="V92" s="49">
        <f t="shared" si="17"/>
        <v>1913</v>
      </c>
      <c r="W92" s="49">
        <f t="shared" si="18"/>
        <v>1944</v>
      </c>
      <c r="X92" s="49">
        <f t="shared" si="19"/>
        <v>1986</v>
      </c>
      <c r="Y92" s="49">
        <f t="shared" si="20"/>
        <v>2059</v>
      </c>
    </row>
    <row r="93" spans="1:25" s="11" customFormat="1" x14ac:dyDescent="0.2">
      <c r="A93" s="11">
        <v>33</v>
      </c>
      <c r="B93" s="28">
        <v>335</v>
      </c>
      <c r="C93" s="34" t="s">
        <v>3</v>
      </c>
      <c r="D93" s="48">
        <v>0</v>
      </c>
      <c r="E93" s="49">
        <f t="shared" si="0"/>
        <v>644</v>
      </c>
      <c r="F93" s="49">
        <f t="shared" si="1"/>
        <v>1266</v>
      </c>
      <c r="G93" s="49">
        <f t="shared" si="2"/>
        <v>1898</v>
      </c>
      <c r="H93" s="49">
        <f t="shared" si="3"/>
        <v>1986</v>
      </c>
      <c r="I93" s="49">
        <f t="shared" si="4"/>
        <v>2087</v>
      </c>
      <c r="J93" s="49">
        <f t="shared" si="5"/>
        <v>2207</v>
      </c>
      <c r="K93" s="49">
        <f t="shared" si="6"/>
        <v>2343</v>
      </c>
      <c r="L93" s="49">
        <f t="shared" si="7"/>
        <v>2410</v>
      </c>
      <c r="M93" s="49">
        <f t="shared" si="8"/>
        <v>2525</v>
      </c>
      <c r="N93" s="49">
        <f t="shared" si="9"/>
        <v>2575</v>
      </c>
      <c r="O93" s="49">
        <f t="shared" si="10"/>
        <v>2622</v>
      </c>
      <c r="P93" s="49">
        <f t="shared" si="11"/>
        <v>2668</v>
      </c>
      <c r="Q93" s="49">
        <f t="shared" si="12"/>
        <v>2746</v>
      </c>
      <c r="R93" s="49">
        <f t="shared" si="13"/>
        <v>2822</v>
      </c>
      <c r="S93" s="49">
        <f t="shared" si="14"/>
        <v>2881</v>
      </c>
      <c r="T93" s="49">
        <f t="shared" si="15"/>
        <v>2926</v>
      </c>
      <c r="U93" s="49">
        <f t="shared" si="16"/>
        <v>2932</v>
      </c>
      <c r="V93" s="49">
        <f t="shared" si="17"/>
        <v>2980</v>
      </c>
      <c r="W93" s="49">
        <f t="shared" si="18"/>
        <v>3034</v>
      </c>
      <c r="X93" s="49">
        <f t="shared" si="19"/>
        <v>3118</v>
      </c>
      <c r="Y93" s="49">
        <f t="shared" si="20"/>
        <v>3148</v>
      </c>
    </row>
    <row r="94" spans="1:25" s="1" customFormat="1" x14ac:dyDescent="0.2">
      <c r="A94" s="11">
        <v>34</v>
      </c>
      <c r="B94" s="28">
        <v>336</v>
      </c>
      <c r="C94" s="34" t="s">
        <v>29</v>
      </c>
      <c r="D94" s="48">
        <v>0</v>
      </c>
      <c r="E94" s="49">
        <f t="shared" si="0"/>
        <v>526</v>
      </c>
      <c r="F94" s="49">
        <f t="shared" si="1"/>
        <v>843</v>
      </c>
      <c r="G94" s="49">
        <f t="shared" si="2"/>
        <v>1159</v>
      </c>
      <c r="H94" s="49">
        <f t="shared" si="3"/>
        <v>1286</v>
      </c>
      <c r="I94" s="49">
        <f t="shared" si="4"/>
        <v>1339</v>
      </c>
      <c r="J94" s="49">
        <f t="shared" si="5"/>
        <v>1433</v>
      </c>
      <c r="K94" s="49">
        <f t="shared" si="6"/>
        <v>1494</v>
      </c>
      <c r="L94" s="49">
        <f t="shared" si="7"/>
        <v>1530</v>
      </c>
      <c r="M94" s="49">
        <f t="shared" si="8"/>
        <v>1618</v>
      </c>
      <c r="N94" s="49">
        <f t="shared" si="9"/>
        <v>1696</v>
      </c>
      <c r="O94" s="49">
        <f t="shared" si="10"/>
        <v>1786</v>
      </c>
      <c r="P94" s="49">
        <f t="shared" si="11"/>
        <v>1800</v>
      </c>
      <c r="Q94" s="49">
        <f t="shared" si="12"/>
        <v>1844</v>
      </c>
      <c r="R94" s="49">
        <f t="shared" si="13"/>
        <v>1898</v>
      </c>
      <c r="S94" s="49">
        <f t="shared" si="14"/>
        <v>1951</v>
      </c>
      <c r="T94" s="49">
        <f t="shared" si="15"/>
        <v>1989</v>
      </c>
      <c r="U94" s="49">
        <f t="shared" si="16"/>
        <v>2028</v>
      </c>
      <c r="V94" s="49">
        <f t="shared" si="17"/>
        <v>2049</v>
      </c>
      <c r="W94" s="49">
        <f t="shared" si="18"/>
        <v>2080</v>
      </c>
      <c r="X94" s="49">
        <f t="shared" si="19"/>
        <v>2111</v>
      </c>
      <c r="Y94" s="49">
        <f t="shared" si="20"/>
        <v>2134</v>
      </c>
    </row>
    <row r="95" spans="1:25" s="2" customFormat="1" x14ac:dyDescent="0.2">
      <c r="A95" s="11">
        <v>35</v>
      </c>
      <c r="B95" s="41">
        <v>337</v>
      </c>
      <c r="C95" s="42" t="s">
        <v>41</v>
      </c>
      <c r="D95" s="51">
        <v>0</v>
      </c>
      <c r="E95" s="52">
        <f t="shared" si="0"/>
        <v>390</v>
      </c>
      <c r="F95" s="52">
        <f t="shared" si="1"/>
        <v>812</v>
      </c>
      <c r="G95" s="52">
        <f t="shared" si="2"/>
        <v>1439</v>
      </c>
      <c r="H95" s="52">
        <f t="shared" si="3"/>
        <v>1515</v>
      </c>
      <c r="I95" s="52">
        <f t="shared" si="4"/>
        <v>1583</v>
      </c>
      <c r="J95" s="52">
        <f t="shared" si="5"/>
        <v>1685</v>
      </c>
      <c r="K95" s="52">
        <f t="shared" si="6"/>
        <v>1744</v>
      </c>
      <c r="L95" s="52">
        <f t="shared" si="7"/>
        <v>1797</v>
      </c>
      <c r="M95" s="52">
        <f t="shared" si="8"/>
        <v>1873</v>
      </c>
      <c r="N95" s="52">
        <f t="shared" si="9"/>
        <v>1934</v>
      </c>
      <c r="O95" s="52">
        <f t="shared" si="10"/>
        <v>1974</v>
      </c>
      <c r="P95" s="52">
        <f t="shared" si="11"/>
        <v>2017</v>
      </c>
      <c r="Q95" s="52">
        <f t="shared" si="12"/>
        <v>2047</v>
      </c>
      <c r="R95" s="52">
        <f t="shared" si="13"/>
        <v>2073</v>
      </c>
      <c r="S95" s="52">
        <f t="shared" si="14"/>
        <v>2116</v>
      </c>
      <c r="T95" s="52">
        <f t="shared" si="15"/>
        <v>2164</v>
      </c>
      <c r="U95" s="52">
        <f t="shared" si="16"/>
        <v>2198</v>
      </c>
      <c r="V95" s="52">
        <f t="shared" si="17"/>
        <v>2245</v>
      </c>
      <c r="W95" s="52">
        <f t="shared" si="18"/>
        <v>2270</v>
      </c>
      <c r="X95" s="52">
        <f t="shared" si="19"/>
        <v>2313</v>
      </c>
      <c r="Y95" s="52">
        <f t="shared" si="20"/>
        <v>2358</v>
      </c>
    </row>
    <row r="96" spans="1:25" s="12" customFormat="1" x14ac:dyDescent="0.2">
      <c r="A96" s="11">
        <v>36</v>
      </c>
      <c r="B96" s="28">
        <v>415</v>
      </c>
      <c r="C96" s="34" t="s">
        <v>9</v>
      </c>
      <c r="D96" s="48">
        <v>0</v>
      </c>
      <c r="E96" s="49">
        <f t="shared" si="0"/>
        <v>283</v>
      </c>
      <c r="F96" s="49">
        <f t="shared" si="1"/>
        <v>878</v>
      </c>
      <c r="G96" s="49">
        <f t="shared" si="2"/>
        <v>1300</v>
      </c>
      <c r="H96" s="49">
        <f t="shared" si="3"/>
        <v>1585</v>
      </c>
      <c r="I96" s="49">
        <f t="shared" si="4"/>
        <v>1709</v>
      </c>
      <c r="J96" s="49">
        <f t="shared" si="5"/>
        <v>1897</v>
      </c>
      <c r="K96" s="49">
        <f t="shared" si="6"/>
        <v>2019</v>
      </c>
      <c r="L96" s="49">
        <f t="shared" si="7"/>
        <v>2065</v>
      </c>
      <c r="M96" s="49">
        <f t="shared" si="8"/>
        <v>2124</v>
      </c>
      <c r="N96" s="49">
        <f t="shared" si="9"/>
        <v>2254</v>
      </c>
      <c r="O96" s="49">
        <f t="shared" si="10"/>
        <v>2424</v>
      </c>
      <c r="P96" s="49">
        <f t="shared" si="11"/>
        <v>2604</v>
      </c>
      <c r="Q96" s="49">
        <f t="shared" si="12"/>
        <v>2700</v>
      </c>
      <c r="R96" s="49">
        <f t="shared" si="13"/>
        <v>2734</v>
      </c>
      <c r="S96" s="49">
        <f t="shared" si="14"/>
        <v>2850</v>
      </c>
      <c r="T96" s="49">
        <f t="shared" si="15"/>
        <v>2878</v>
      </c>
      <c r="U96" s="49">
        <f t="shared" si="16"/>
        <v>2918</v>
      </c>
      <c r="V96" s="49">
        <f t="shared" si="17"/>
        <v>2951</v>
      </c>
      <c r="W96" s="49">
        <f t="shared" si="18"/>
        <v>2992</v>
      </c>
      <c r="X96" s="49">
        <f t="shared" si="19"/>
        <v>3074</v>
      </c>
      <c r="Y96" s="49">
        <f t="shared" si="20"/>
        <v>3098</v>
      </c>
    </row>
    <row r="97" spans="1:25" x14ac:dyDescent="0.2">
      <c r="A97" s="11">
        <v>37</v>
      </c>
      <c r="B97" s="28">
        <v>416</v>
      </c>
      <c r="C97" s="34" t="s">
        <v>27</v>
      </c>
      <c r="D97" s="48">
        <v>0</v>
      </c>
      <c r="E97" s="49">
        <f t="shared" si="0"/>
        <v>-61</v>
      </c>
      <c r="F97" s="49">
        <f t="shared" si="1"/>
        <v>40</v>
      </c>
      <c r="G97" s="49">
        <f t="shared" si="2"/>
        <v>303</v>
      </c>
      <c r="H97" s="49">
        <f t="shared" si="3"/>
        <v>401</v>
      </c>
      <c r="I97" s="49">
        <f t="shared" si="4"/>
        <v>454</v>
      </c>
      <c r="J97" s="49">
        <f t="shared" si="5"/>
        <v>526</v>
      </c>
      <c r="K97" s="49">
        <f t="shared" si="6"/>
        <v>589</v>
      </c>
      <c r="L97" s="49">
        <f t="shared" si="7"/>
        <v>627</v>
      </c>
      <c r="M97" s="49">
        <f t="shared" si="8"/>
        <v>646</v>
      </c>
      <c r="N97" s="49">
        <f t="shared" si="9"/>
        <v>665</v>
      </c>
      <c r="O97" s="49">
        <f t="shared" si="10"/>
        <v>691</v>
      </c>
      <c r="P97" s="49">
        <f t="shared" si="11"/>
        <v>733</v>
      </c>
      <c r="Q97" s="49">
        <f t="shared" si="12"/>
        <v>767</v>
      </c>
      <c r="R97" s="49">
        <f t="shared" si="13"/>
        <v>794</v>
      </c>
      <c r="S97" s="49">
        <f t="shared" si="14"/>
        <v>853</v>
      </c>
      <c r="T97" s="49">
        <f t="shared" si="15"/>
        <v>934</v>
      </c>
      <c r="U97" s="49">
        <f t="shared" si="16"/>
        <v>957</v>
      </c>
      <c r="V97" s="49">
        <f t="shared" si="17"/>
        <v>979</v>
      </c>
      <c r="W97" s="49">
        <f t="shared" si="18"/>
        <v>996</v>
      </c>
      <c r="X97" s="49">
        <f t="shared" si="19"/>
        <v>1049</v>
      </c>
      <c r="Y97" s="49">
        <f t="shared" si="20"/>
        <v>1075</v>
      </c>
    </row>
    <row r="98" spans="1:25" customFormat="1" x14ac:dyDescent="0.2">
      <c r="A98" s="11">
        <v>38</v>
      </c>
      <c r="B98" s="28">
        <v>417</v>
      </c>
      <c r="C98" s="34" t="s">
        <v>22</v>
      </c>
      <c r="D98" s="48">
        <v>0</v>
      </c>
      <c r="E98" s="49">
        <f t="shared" si="0"/>
        <v>270</v>
      </c>
      <c r="F98" s="49">
        <f t="shared" si="1"/>
        <v>638</v>
      </c>
      <c r="G98" s="49">
        <f t="shared" si="2"/>
        <v>1099</v>
      </c>
      <c r="H98" s="49">
        <f t="shared" si="3"/>
        <v>1172</v>
      </c>
      <c r="I98" s="49">
        <f t="shared" si="4"/>
        <v>1261</v>
      </c>
      <c r="J98" s="49">
        <f t="shared" si="5"/>
        <v>1389</v>
      </c>
      <c r="K98" s="49">
        <f t="shared" si="6"/>
        <v>1440</v>
      </c>
      <c r="L98" s="49">
        <f t="shared" si="7"/>
        <v>1498</v>
      </c>
      <c r="M98" s="49">
        <f t="shared" si="8"/>
        <v>1536</v>
      </c>
      <c r="N98" s="49">
        <f t="shared" si="9"/>
        <v>1569</v>
      </c>
      <c r="O98" s="49">
        <f t="shared" si="10"/>
        <v>1608</v>
      </c>
      <c r="P98" s="49">
        <f t="shared" si="11"/>
        <v>1662</v>
      </c>
      <c r="Q98" s="49">
        <f t="shared" si="12"/>
        <v>1686</v>
      </c>
      <c r="R98" s="49">
        <f t="shared" si="13"/>
        <v>1798</v>
      </c>
      <c r="S98" s="49">
        <f t="shared" si="14"/>
        <v>1848</v>
      </c>
      <c r="T98" s="49">
        <f t="shared" si="15"/>
        <v>1883</v>
      </c>
      <c r="U98" s="49">
        <f t="shared" si="16"/>
        <v>1905</v>
      </c>
      <c r="V98" s="49">
        <f t="shared" si="17"/>
        <v>1935</v>
      </c>
      <c r="W98" s="49">
        <f t="shared" si="18"/>
        <v>1952</v>
      </c>
      <c r="X98" s="49">
        <f t="shared" si="19"/>
        <v>2035</v>
      </c>
      <c r="Y98" s="49">
        <f t="shared" si="20"/>
        <v>2022</v>
      </c>
    </row>
    <row r="99" spans="1:25" s="25" customFormat="1" x14ac:dyDescent="0.2">
      <c r="A99" s="11">
        <v>39</v>
      </c>
      <c r="B99" s="28">
        <v>421</v>
      </c>
      <c r="C99" s="34" t="s">
        <v>39</v>
      </c>
      <c r="D99" s="48">
        <v>0</v>
      </c>
      <c r="E99" s="49">
        <f t="shared" si="0"/>
        <v>86</v>
      </c>
      <c r="F99" s="49">
        <f t="shared" si="1"/>
        <v>115</v>
      </c>
      <c r="G99" s="49">
        <f t="shared" si="2"/>
        <v>212</v>
      </c>
      <c r="H99" s="49">
        <f t="shared" si="3"/>
        <v>249</v>
      </c>
      <c r="I99" s="49">
        <f t="shared" si="4"/>
        <v>255</v>
      </c>
      <c r="J99" s="49">
        <f t="shared" si="5"/>
        <v>267</v>
      </c>
      <c r="K99" s="49">
        <f t="shared" si="6"/>
        <v>278</v>
      </c>
      <c r="L99" s="49">
        <f t="shared" si="7"/>
        <v>278</v>
      </c>
      <c r="M99" s="49">
        <f t="shared" si="8"/>
        <v>307</v>
      </c>
      <c r="N99" s="49">
        <f t="shared" si="9"/>
        <v>328</v>
      </c>
      <c r="O99" s="49">
        <f t="shared" si="10"/>
        <v>349</v>
      </c>
      <c r="P99" s="49">
        <f t="shared" si="11"/>
        <v>396</v>
      </c>
      <c r="Q99" s="49">
        <f t="shared" si="12"/>
        <v>452</v>
      </c>
      <c r="R99" s="49">
        <f t="shared" si="13"/>
        <v>468</v>
      </c>
      <c r="S99" s="49">
        <f t="shared" si="14"/>
        <v>486</v>
      </c>
      <c r="T99" s="49">
        <f t="shared" si="15"/>
        <v>511</v>
      </c>
      <c r="U99" s="49">
        <f t="shared" si="16"/>
        <v>519</v>
      </c>
      <c r="V99" s="49">
        <f t="shared" si="17"/>
        <v>534</v>
      </c>
      <c r="W99" s="49">
        <f t="shared" si="18"/>
        <v>587</v>
      </c>
      <c r="X99" s="49">
        <f t="shared" si="19"/>
        <v>601</v>
      </c>
      <c r="Y99" s="49">
        <f t="shared" si="20"/>
        <v>602</v>
      </c>
    </row>
    <row r="100" spans="1:25" customFormat="1" x14ac:dyDescent="0.2">
      <c r="A100" s="11">
        <v>40</v>
      </c>
      <c r="B100" s="28">
        <v>425</v>
      </c>
      <c r="C100" s="34" t="s">
        <v>23</v>
      </c>
      <c r="D100" s="48">
        <v>0</v>
      </c>
      <c r="E100" s="49">
        <f t="shared" si="0"/>
        <v>787</v>
      </c>
      <c r="F100" s="49">
        <f t="shared" si="1"/>
        <v>1392</v>
      </c>
      <c r="G100" s="49">
        <f t="shared" si="2"/>
        <v>1875</v>
      </c>
      <c r="H100" s="49">
        <f t="shared" si="3"/>
        <v>2030</v>
      </c>
      <c r="I100" s="49">
        <f t="shared" si="4"/>
        <v>2119</v>
      </c>
      <c r="J100" s="49">
        <f t="shared" si="5"/>
        <v>2192</v>
      </c>
      <c r="K100" s="49">
        <f t="shared" si="6"/>
        <v>2326</v>
      </c>
      <c r="L100" s="49">
        <f t="shared" si="7"/>
        <v>2473</v>
      </c>
      <c r="M100" s="49">
        <f t="shared" si="8"/>
        <v>2611</v>
      </c>
      <c r="N100" s="49">
        <f t="shared" si="9"/>
        <v>2721</v>
      </c>
      <c r="O100" s="49">
        <f t="shared" si="10"/>
        <v>2942</v>
      </c>
      <c r="P100" s="49">
        <f t="shared" si="11"/>
        <v>3014</v>
      </c>
      <c r="Q100" s="49">
        <f t="shared" si="12"/>
        <v>3096</v>
      </c>
      <c r="R100" s="49">
        <f t="shared" si="13"/>
        <v>3168</v>
      </c>
      <c r="S100" s="49">
        <f t="shared" si="14"/>
        <v>3268</v>
      </c>
      <c r="T100" s="49">
        <f t="shared" si="15"/>
        <v>3373</v>
      </c>
      <c r="U100" s="49">
        <f t="shared" si="16"/>
        <v>3415</v>
      </c>
      <c r="V100" s="49">
        <f t="shared" si="17"/>
        <v>3537</v>
      </c>
      <c r="W100" s="49">
        <f t="shared" si="18"/>
        <v>3605</v>
      </c>
      <c r="X100" s="49">
        <f t="shared" si="19"/>
        <v>3669</v>
      </c>
      <c r="Y100" s="49">
        <f t="shared" si="20"/>
        <v>3825</v>
      </c>
    </row>
    <row r="101" spans="1:25" x14ac:dyDescent="0.2">
      <c r="A101" s="11">
        <v>41</v>
      </c>
      <c r="B101" s="28">
        <v>426</v>
      </c>
      <c r="C101" s="34" t="s">
        <v>43</v>
      </c>
      <c r="D101" s="48">
        <v>0</v>
      </c>
      <c r="E101" s="49">
        <f t="shared" si="0"/>
        <v>986</v>
      </c>
      <c r="F101" s="49">
        <f t="shared" si="1"/>
        <v>1645</v>
      </c>
      <c r="G101" s="49">
        <f t="shared" si="2"/>
        <v>2277</v>
      </c>
      <c r="H101" s="49">
        <f t="shared" si="3"/>
        <v>2465</v>
      </c>
      <c r="I101" s="49">
        <f t="shared" si="4"/>
        <v>2585</v>
      </c>
      <c r="J101" s="49">
        <f t="shared" si="5"/>
        <v>2697</v>
      </c>
      <c r="K101" s="49">
        <f t="shared" si="6"/>
        <v>2777</v>
      </c>
      <c r="L101" s="49">
        <f t="shared" si="7"/>
        <v>2847</v>
      </c>
      <c r="M101" s="49">
        <f t="shared" si="8"/>
        <v>3000</v>
      </c>
      <c r="N101" s="49">
        <f t="shared" si="9"/>
        <v>3111</v>
      </c>
      <c r="O101" s="49">
        <f t="shared" si="10"/>
        <v>3234</v>
      </c>
      <c r="P101" s="49">
        <f t="shared" si="11"/>
        <v>3342</v>
      </c>
      <c r="Q101" s="49">
        <f t="shared" si="12"/>
        <v>3421</v>
      </c>
      <c r="R101" s="49">
        <f t="shared" si="13"/>
        <v>3513</v>
      </c>
      <c r="S101" s="49">
        <f t="shared" si="14"/>
        <v>3667</v>
      </c>
      <c r="T101" s="49">
        <f t="shared" si="15"/>
        <v>3914</v>
      </c>
      <c r="U101" s="49">
        <f t="shared" si="16"/>
        <v>4003</v>
      </c>
      <c r="V101" s="49">
        <f t="shared" si="17"/>
        <v>4085</v>
      </c>
      <c r="W101" s="49">
        <f t="shared" si="18"/>
        <v>4183</v>
      </c>
      <c r="X101" s="49">
        <f t="shared" si="19"/>
        <v>4262</v>
      </c>
      <c r="Y101" s="49">
        <f t="shared" si="20"/>
        <v>4376</v>
      </c>
    </row>
    <row r="102" spans="1:25" s="11" customFormat="1" x14ac:dyDescent="0.2">
      <c r="A102" s="11">
        <v>42</v>
      </c>
      <c r="B102" s="28">
        <v>435</v>
      </c>
      <c r="C102" s="34" t="s">
        <v>24</v>
      </c>
      <c r="D102" s="48">
        <v>0</v>
      </c>
      <c r="E102" s="49">
        <f t="shared" si="0"/>
        <v>486</v>
      </c>
      <c r="F102" s="49">
        <f t="shared" si="1"/>
        <v>789</v>
      </c>
      <c r="G102" s="49">
        <f t="shared" si="2"/>
        <v>1071</v>
      </c>
      <c r="H102" s="49">
        <f t="shared" si="3"/>
        <v>1173</v>
      </c>
      <c r="I102" s="49">
        <f t="shared" si="4"/>
        <v>1240</v>
      </c>
      <c r="J102" s="49">
        <f t="shared" si="5"/>
        <v>1338</v>
      </c>
      <c r="K102" s="49">
        <f t="shared" si="6"/>
        <v>1395</v>
      </c>
      <c r="L102" s="49">
        <f t="shared" si="7"/>
        <v>1465</v>
      </c>
      <c r="M102" s="49">
        <f t="shared" si="8"/>
        <v>1516</v>
      </c>
      <c r="N102" s="49">
        <f t="shared" si="9"/>
        <v>1651</v>
      </c>
      <c r="O102" s="49">
        <f t="shared" si="10"/>
        <v>1692</v>
      </c>
      <c r="P102" s="49">
        <f t="shared" si="11"/>
        <v>1748</v>
      </c>
      <c r="Q102" s="49">
        <f t="shared" si="12"/>
        <v>1809</v>
      </c>
      <c r="R102" s="49">
        <f t="shared" si="13"/>
        <v>1844</v>
      </c>
      <c r="S102" s="49">
        <f t="shared" si="14"/>
        <v>1903</v>
      </c>
      <c r="T102" s="49">
        <f t="shared" si="15"/>
        <v>1969</v>
      </c>
      <c r="U102" s="49">
        <f t="shared" si="16"/>
        <v>1992</v>
      </c>
      <c r="V102" s="49">
        <f t="shared" si="17"/>
        <v>2028</v>
      </c>
      <c r="W102" s="49">
        <f t="shared" si="18"/>
        <v>2074</v>
      </c>
      <c r="X102" s="49">
        <f t="shared" si="19"/>
        <v>2118</v>
      </c>
      <c r="Y102" s="49">
        <f t="shared" si="20"/>
        <v>2141</v>
      </c>
    </row>
    <row r="103" spans="1:25" s="11" customFormat="1" x14ac:dyDescent="0.2">
      <c r="A103" s="11">
        <v>43</v>
      </c>
      <c r="B103" s="28">
        <v>436</v>
      </c>
      <c r="C103" s="34" t="s">
        <v>4</v>
      </c>
      <c r="D103" s="48">
        <v>0</v>
      </c>
      <c r="E103" s="49">
        <f t="shared" si="0"/>
        <v>650</v>
      </c>
      <c r="F103" s="49">
        <f t="shared" si="1"/>
        <v>1327</v>
      </c>
      <c r="G103" s="49">
        <f t="shared" si="2"/>
        <v>2069</v>
      </c>
      <c r="H103" s="49">
        <f t="shared" si="3"/>
        <v>2264</v>
      </c>
      <c r="I103" s="49">
        <f t="shared" si="4"/>
        <v>2438</v>
      </c>
      <c r="J103" s="49">
        <f t="shared" si="5"/>
        <v>2591</v>
      </c>
      <c r="K103" s="49">
        <f t="shared" si="6"/>
        <v>2748</v>
      </c>
      <c r="L103" s="49">
        <f t="shared" si="7"/>
        <v>2892</v>
      </c>
      <c r="M103" s="49">
        <f t="shared" si="8"/>
        <v>3017</v>
      </c>
      <c r="N103" s="49">
        <f t="shared" si="9"/>
        <v>3154</v>
      </c>
      <c r="O103" s="49">
        <f t="shared" si="10"/>
        <v>3257</v>
      </c>
      <c r="P103" s="49">
        <f t="shared" si="11"/>
        <v>3350</v>
      </c>
      <c r="Q103" s="49">
        <f t="shared" si="12"/>
        <v>3442</v>
      </c>
      <c r="R103" s="49">
        <f t="shared" si="13"/>
        <v>3529</v>
      </c>
      <c r="S103" s="49">
        <f t="shared" si="14"/>
        <v>3715</v>
      </c>
      <c r="T103" s="49">
        <f t="shared" si="15"/>
        <v>3838</v>
      </c>
      <c r="U103" s="49">
        <f t="shared" si="16"/>
        <v>3906</v>
      </c>
      <c r="V103" s="49">
        <f t="shared" si="17"/>
        <v>4016</v>
      </c>
      <c r="W103" s="49">
        <f t="shared" si="18"/>
        <v>4076</v>
      </c>
      <c r="X103" s="49">
        <f t="shared" si="19"/>
        <v>4349</v>
      </c>
      <c r="Y103" s="49">
        <f t="shared" si="20"/>
        <v>4310</v>
      </c>
    </row>
    <row r="104" spans="1:25" s="11" customFormat="1" x14ac:dyDescent="0.2">
      <c r="A104" s="11">
        <v>44</v>
      </c>
      <c r="B104" s="41">
        <v>437</v>
      </c>
      <c r="C104" s="42" t="s">
        <v>26</v>
      </c>
      <c r="D104" s="51">
        <v>0</v>
      </c>
      <c r="E104" s="52">
        <f t="shared" si="0"/>
        <v>389</v>
      </c>
      <c r="F104" s="52">
        <f t="shared" si="1"/>
        <v>804</v>
      </c>
      <c r="G104" s="52">
        <f t="shared" si="2"/>
        <v>1516</v>
      </c>
      <c r="H104" s="52">
        <f t="shared" si="3"/>
        <v>1613</v>
      </c>
      <c r="I104" s="52">
        <f t="shared" si="4"/>
        <v>1661</v>
      </c>
      <c r="J104" s="52">
        <f t="shared" si="5"/>
        <v>1713</v>
      </c>
      <c r="K104" s="52">
        <f t="shared" si="6"/>
        <v>1771</v>
      </c>
      <c r="L104" s="52">
        <f t="shared" si="7"/>
        <v>1807</v>
      </c>
      <c r="M104" s="52">
        <f t="shared" si="8"/>
        <v>1868</v>
      </c>
      <c r="N104" s="52">
        <f t="shared" si="9"/>
        <v>1969</v>
      </c>
      <c r="O104" s="52">
        <f t="shared" si="10"/>
        <v>2034</v>
      </c>
      <c r="P104" s="52">
        <f t="shared" si="11"/>
        <v>2080</v>
      </c>
      <c r="Q104" s="52">
        <f t="shared" si="12"/>
        <v>2134</v>
      </c>
      <c r="R104" s="52">
        <f t="shared" si="13"/>
        <v>2203</v>
      </c>
      <c r="S104" s="52">
        <f t="shared" si="14"/>
        <v>2272</v>
      </c>
      <c r="T104" s="52">
        <f t="shared" si="15"/>
        <v>2350</v>
      </c>
      <c r="U104" s="52">
        <f t="shared" si="16"/>
        <v>2389</v>
      </c>
      <c r="V104" s="52">
        <f t="shared" si="17"/>
        <v>2430</v>
      </c>
      <c r="W104" s="52">
        <f t="shared" si="18"/>
        <v>2485</v>
      </c>
      <c r="X104" s="52">
        <f t="shared" si="19"/>
        <v>2574</v>
      </c>
      <c r="Y104" s="52">
        <f t="shared" si="20"/>
        <v>2647</v>
      </c>
    </row>
    <row r="105" spans="1:25" s="11" customFormat="1" x14ac:dyDescent="0.2">
      <c r="A105" s="11">
        <v>45</v>
      </c>
      <c r="D105" s="54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</row>
    <row r="106" spans="1:25" s="11" customFormat="1" x14ac:dyDescent="0.2">
      <c r="A106" s="11">
        <v>46</v>
      </c>
      <c r="B106" s="28" t="s">
        <v>1</v>
      </c>
      <c r="C106" s="34" t="s">
        <v>32</v>
      </c>
      <c r="D106" s="48">
        <v>0</v>
      </c>
      <c r="E106" s="49">
        <f t="shared" si="0"/>
        <v>16056</v>
      </c>
      <c r="F106" s="49">
        <f t="shared" si="1"/>
        <v>31010</v>
      </c>
      <c r="G106" s="49">
        <f t="shared" si="2"/>
        <v>48548</v>
      </c>
      <c r="H106" s="49">
        <f t="shared" si="3"/>
        <v>52862</v>
      </c>
      <c r="I106" s="49">
        <f t="shared" si="4"/>
        <v>56735</v>
      </c>
      <c r="J106" s="49">
        <f t="shared" si="5"/>
        <v>60508</v>
      </c>
      <c r="K106" s="49">
        <f t="shared" si="6"/>
        <v>63708</v>
      </c>
      <c r="L106" s="49">
        <f t="shared" si="7"/>
        <v>66903</v>
      </c>
      <c r="M106" s="49">
        <f t="shared" si="8"/>
        <v>70326</v>
      </c>
      <c r="N106" s="49">
        <f t="shared" si="9"/>
        <v>74101</v>
      </c>
      <c r="O106" s="49">
        <f t="shared" si="10"/>
        <v>77102</v>
      </c>
      <c r="P106" s="49">
        <f t="shared" si="11"/>
        <v>79670</v>
      </c>
      <c r="Q106" s="49">
        <f t="shared" si="12"/>
        <v>82096</v>
      </c>
      <c r="R106" s="49">
        <f t="shared" si="13"/>
        <v>84407</v>
      </c>
      <c r="S106" s="49">
        <f t="shared" si="14"/>
        <v>86859</v>
      </c>
      <c r="T106" s="49">
        <f t="shared" si="15"/>
        <v>89660</v>
      </c>
      <c r="U106" s="49">
        <f t="shared" si="16"/>
        <v>90700</v>
      </c>
      <c r="V106" s="49">
        <f t="shared" si="17"/>
        <v>92599</v>
      </c>
      <c r="W106" s="49">
        <f t="shared" si="18"/>
        <v>94150</v>
      </c>
      <c r="X106" s="49">
        <f t="shared" si="19"/>
        <v>97017</v>
      </c>
      <c r="Y106" s="49">
        <f t="shared" si="20"/>
        <v>98668</v>
      </c>
    </row>
    <row r="107" spans="1:25" s="11" customFormat="1" x14ac:dyDescent="0.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U107" s="49"/>
    </row>
    <row r="108" spans="1:25" s="1" customFormat="1" x14ac:dyDescent="0.2">
      <c r="C108" s="2"/>
      <c r="D108" s="3" t="s">
        <v>56</v>
      </c>
      <c r="E108" s="71">
        <f>MIN(E61:E104)</f>
        <v>-534</v>
      </c>
      <c r="F108" s="71">
        <f t="shared" ref="F108:R108" si="21">MIN(F61:F104)</f>
        <v>-454</v>
      </c>
      <c r="G108" s="71">
        <f t="shared" si="21"/>
        <v>-79</v>
      </c>
      <c r="H108" s="71">
        <f t="shared" si="21"/>
        <v>-72</v>
      </c>
      <c r="I108" s="71">
        <f t="shared" si="21"/>
        <v>-52</v>
      </c>
      <c r="J108" s="71">
        <f t="shared" si="21"/>
        <v>-50</v>
      </c>
      <c r="K108" s="71">
        <f t="shared" si="21"/>
        <v>-62</v>
      </c>
      <c r="L108" s="71">
        <f t="shared" si="21"/>
        <v>-57</v>
      </c>
      <c r="M108" s="71">
        <f t="shared" si="21"/>
        <v>-54</v>
      </c>
      <c r="N108" s="71">
        <f t="shared" si="21"/>
        <v>-43</v>
      </c>
      <c r="O108" s="71">
        <f t="shared" si="21"/>
        <v>-42</v>
      </c>
      <c r="P108" s="71">
        <f t="shared" si="21"/>
        <v>-45</v>
      </c>
      <c r="Q108" s="71">
        <f t="shared" si="21"/>
        <v>-42</v>
      </c>
      <c r="R108" s="71">
        <f t="shared" si="21"/>
        <v>-28</v>
      </c>
      <c r="S108" s="71">
        <f t="shared" ref="S108:X108" si="22">MIN(S61:S104)</f>
        <v>-18</v>
      </c>
      <c r="T108" s="71">
        <f t="shared" si="22"/>
        <v>-16</v>
      </c>
      <c r="U108" s="71">
        <f t="shared" si="22"/>
        <v>-16</v>
      </c>
      <c r="V108" s="71">
        <f t="shared" si="22"/>
        <v>-7</v>
      </c>
      <c r="W108" s="71">
        <f t="shared" si="22"/>
        <v>-5</v>
      </c>
      <c r="X108" s="71">
        <f t="shared" si="22"/>
        <v>-3</v>
      </c>
      <c r="Y108" s="71">
        <f t="shared" ref="Y108" si="23">MIN(Y61:Y104)</f>
        <v>0</v>
      </c>
    </row>
    <row r="109" spans="1:25" s="2" customFormat="1" x14ac:dyDescent="0.2">
      <c r="C109" s="12"/>
      <c r="D109" s="32" t="s">
        <v>57</v>
      </c>
      <c r="E109" s="72">
        <f>MAX(E61:E104)</f>
        <v>986</v>
      </c>
      <c r="F109" s="72">
        <f t="shared" ref="F109:R109" si="24">MAX(F61:F104)</f>
        <v>1645</v>
      </c>
      <c r="G109" s="72">
        <f t="shared" si="24"/>
        <v>2277</v>
      </c>
      <c r="H109" s="72">
        <f t="shared" si="24"/>
        <v>2465</v>
      </c>
      <c r="I109" s="72">
        <f t="shared" si="24"/>
        <v>2590</v>
      </c>
      <c r="J109" s="72">
        <f t="shared" si="24"/>
        <v>2732</v>
      </c>
      <c r="K109" s="72">
        <f t="shared" si="24"/>
        <v>2900</v>
      </c>
      <c r="L109" s="72">
        <f t="shared" si="24"/>
        <v>3018</v>
      </c>
      <c r="M109" s="72">
        <f t="shared" si="24"/>
        <v>3152</v>
      </c>
      <c r="N109" s="72">
        <f t="shared" si="24"/>
        <v>3307</v>
      </c>
      <c r="O109" s="72">
        <f t="shared" si="24"/>
        <v>3427</v>
      </c>
      <c r="P109" s="72">
        <f t="shared" si="24"/>
        <v>3524</v>
      </c>
      <c r="Q109" s="72">
        <f t="shared" si="24"/>
        <v>3610</v>
      </c>
      <c r="R109" s="72">
        <f t="shared" si="24"/>
        <v>3718</v>
      </c>
      <c r="S109" s="72">
        <f t="shared" ref="S109:X109" si="25">MAX(S61:S104)</f>
        <v>3844</v>
      </c>
      <c r="T109" s="72">
        <f t="shared" si="25"/>
        <v>3929</v>
      </c>
      <c r="U109" s="72">
        <f t="shared" si="25"/>
        <v>4014</v>
      </c>
      <c r="V109" s="72">
        <f t="shared" si="25"/>
        <v>4085</v>
      </c>
      <c r="W109" s="72">
        <f t="shared" si="25"/>
        <v>4183</v>
      </c>
      <c r="X109" s="72">
        <f t="shared" si="25"/>
        <v>4349</v>
      </c>
      <c r="Y109" s="72">
        <f t="shared" ref="Y109" si="26">MAX(Y61:Y104)</f>
        <v>4388</v>
      </c>
    </row>
    <row r="110" spans="1:25" s="12" customFormat="1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25" x14ac:dyDescent="0.2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25" customFormat="1" x14ac:dyDescent="0.2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</row>
    <row r="113" spans="1:25" s="25" customFormat="1" ht="15.75" customHeight="1" x14ac:dyDescent="0.2">
      <c r="C113" s="96" t="s">
        <v>58</v>
      </c>
      <c r="D113" s="96"/>
      <c r="E113" s="96"/>
    </row>
    <row r="114" spans="1:25" customForma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25" x14ac:dyDescent="0.2">
      <c r="A115" s="11"/>
      <c r="B115" s="42" t="s">
        <v>52</v>
      </c>
      <c r="C115" s="42" t="s">
        <v>51</v>
      </c>
      <c r="D115" s="64">
        <v>1988</v>
      </c>
      <c r="E115" s="65">
        <v>1992</v>
      </c>
      <c r="F115" s="65">
        <v>1996</v>
      </c>
      <c r="G115" s="65">
        <v>2000</v>
      </c>
      <c r="H115" s="65">
        <v>2001</v>
      </c>
      <c r="I115" s="65">
        <v>2002</v>
      </c>
      <c r="J115" s="65">
        <v>2003</v>
      </c>
      <c r="K115" s="65">
        <v>2004</v>
      </c>
      <c r="L115" s="65">
        <v>2005</v>
      </c>
      <c r="M115" s="65">
        <v>2006</v>
      </c>
      <c r="N115" s="65">
        <v>2007</v>
      </c>
      <c r="O115" s="66">
        <v>2008</v>
      </c>
      <c r="P115" s="66">
        <v>2009</v>
      </c>
      <c r="Q115" s="66">
        <v>2010</v>
      </c>
      <c r="R115" s="66">
        <v>2011</v>
      </c>
      <c r="S115" s="66">
        <v>2012</v>
      </c>
      <c r="T115" s="66">
        <v>2013</v>
      </c>
      <c r="U115" s="66">
        <v>2014</v>
      </c>
      <c r="V115" s="66">
        <v>2015</v>
      </c>
      <c r="W115" s="66">
        <f>W6</f>
        <v>2016</v>
      </c>
      <c r="X115" s="66">
        <f>X6</f>
        <v>2017</v>
      </c>
      <c r="Y115" s="66">
        <f>Y6</f>
        <v>2018</v>
      </c>
    </row>
    <row r="116" spans="1:25" s="11" customFormat="1" x14ac:dyDescent="0.2">
      <c r="A116" s="11">
        <v>1</v>
      </c>
      <c r="B116" s="21">
        <v>111</v>
      </c>
      <c r="C116" s="23" t="s">
        <v>2</v>
      </c>
      <c r="D116" s="48">
        <v>0</v>
      </c>
      <c r="E116" s="74">
        <f>E7/$D$7%-100</f>
        <v>3</v>
      </c>
      <c r="F116" s="74">
        <f t="shared" ref="F116:R116" si="27">F7/$D$7%-100</f>
        <v>5.7</v>
      </c>
      <c r="G116" s="74">
        <f t="shared" si="27"/>
        <v>7.2</v>
      </c>
      <c r="H116" s="74">
        <f t="shared" si="27"/>
        <v>7.4</v>
      </c>
      <c r="I116" s="74">
        <f t="shared" si="27"/>
        <v>7.7</v>
      </c>
      <c r="J116" s="74">
        <f t="shared" si="27"/>
        <v>7.9</v>
      </c>
      <c r="K116" s="74">
        <f t="shared" si="27"/>
        <v>8.3000000000000007</v>
      </c>
      <c r="L116" s="74">
        <f t="shared" si="27"/>
        <v>9.3000000000000007</v>
      </c>
      <c r="M116" s="74">
        <f t="shared" si="27"/>
        <v>9.5</v>
      </c>
      <c r="N116" s="74">
        <f t="shared" si="27"/>
        <v>9.8000000000000007</v>
      </c>
      <c r="O116" s="74">
        <f t="shared" si="27"/>
        <v>10.4</v>
      </c>
      <c r="P116" s="74">
        <f t="shared" si="27"/>
        <v>10.5</v>
      </c>
      <c r="Q116" s="74">
        <f t="shared" si="27"/>
        <v>10.5</v>
      </c>
      <c r="R116" s="74">
        <f t="shared" si="27"/>
        <v>10.7</v>
      </c>
      <c r="S116" s="74">
        <f>S7/$D$7%-100</f>
        <v>10.7</v>
      </c>
      <c r="T116" s="74">
        <f>T7/$D$7%-100</f>
        <v>10.7</v>
      </c>
      <c r="U116" s="74">
        <f>U7/D7%-100</f>
        <v>10.8</v>
      </c>
      <c r="V116" s="74">
        <f>V7/D7%-100</f>
        <v>10.9</v>
      </c>
      <c r="W116" s="74">
        <f>W7/D7%-100</f>
        <v>11</v>
      </c>
      <c r="X116" s="74">
        <f>X7/D7%-100</f>
        <v>11.2</v>
      </c>
      <c r="Y116" s="74">
        <f>Y7/D7%-100</f>
        <v>11.2</v>
      </c>
    </row>
    <row r="117" spans="1:25" s="11" customFormat="1" x14ac:dyDescent="0.2">
      <c r="A117" s="11">
        <v>2</v>
      </c>
      <c r="B117" s="21">
        <v>115</v>
      </c>
      <c r="C117" s="22" t="s">
        <v>8</v>
      </c>
      <c r="D117" s="48">
        <v>0</v>
      </c>
      <c r="E117" s="74">
        <f>E8/$D$8%-100</f>
        <v>2.4</v>
      </c>
      <c r="F117" s="74">
        <f t="shared" ref="F117:R117" si="28">F8/$D$8%-100</f>
        <v>5.3</v>
      </c>
      <c r="G117" s="74">
        <f t="shared" si="28"/>
        <v>9.3000000000000007</v>
      </c>
      <c r="H117" s="74">
        <f t="shared" si="28"/>
        <v>10</v>
      </c>
      <c r="I117" s="74">
        <f t="shared" si="28"/>
        <v>10.8</v>
      </c>
      <c r="J117" s="74">
        <f t="shared" si="28"/>
        <v>11.3</v>
      </c>
      <c r="K117" s="74">
        <f t="shared" si="28"/>
        <v>12.3</v>
      </c>
      <c r="L117" s="74">
        <f t="shared" si="28"/>
        <v>13.1</v>
      </c>
      <c r="M117" s="74">
        <f t="shared" si="28"/>
        <v>13.8</v>
      </c>
      <c r="N117" s="74">
        <f t="shared" si="28"/>
        <v>14.9</v>
      </c>
      <c r="O117" s="74">
        <f t="shared" si="28"/>
        <v>15.3</v>
      </c>
      <c r="P117" s="74">
        <f t="shared" si="28"/>
        <v>15.9</v>
      </c>
      <c r="Q117" s="74">
        <f t="shared" si="28"/>
        <v>16.899999999999999</v>
      </c>
      <c r="R117" s="74">
        <f t="shared" si="28"/>
        <v>17.8</v>
      </c>
      <c r="S117" s="74">
        <f>S8/$D$8%-100</f>
        <v>18.399999999999999</v>
      </c>
      <c r="T117" s="74">
        <f>T8/$D$8%-100</f>
        <v>18.8</v>
      </c>
      <c r="U117" s="74">
        <f t="shared" ref="U117:U161" si="29">U8/D8%-100</f>
        <v>19.2</v>
      </c>
      <c r="V117" s="74">
        <f t="shared" ref="V117:V161" si="30">V8/D8%-100</f>
        <v>20.5</v>
      </c>
      <c r="W117" s="74">
        <f t="shared" ref="W117:W161" si="31">W8/D8%-100</f>
        <v>19.7</v>
      </c>
      <c r="X117" s="74">
        <f t="shared" ref="X117:X161" si="32">X8/D8%-100</f>
        <v>20.2</v>
      </c>
      <c r="Y117" s="74">
        <f t="shared" ref="Y117:Y161" si="33">Y8/D8%-100</f>
        <v>20.5</v>
      </c>
    </row>
    <row r="118" spans="1:25" s="11" customFormat="1" x14ac:dyDescent="0.2">
      <c r="A118" s="11">
        <v>3</v>
      </c>
      <c r="B118" s="28">
        <v>116</v>
      </c>
      <c r="C118" s="34" t="s">
        <v>28</v>
      </c>
      <c r="D118" s="48">
        <v>0</v>
      </c>
      <c r="E118" s="74">
        <f>E9/$D$9%-100</f>
        <v>-1.7</v>
      </c>
      <c r="F118" s="74">
        <f t="shared" ref="F118:R118" si="34">F9/$D$9%-100</f>
        <v>1.7</v>
      </c>
      <c r="G118" s="74">
        <f t="shared" si="34"/>
        <v>4.5999999999999996</v>
      </c>
      <c r="H118" s="74">
        <f t="shared" si="34"/>
        <v>5</v>
      </c>
      <c r="I118" s="74">
        <f t="shared" si="34"/>
        <v>6</v>
      </c>
      <c r="J118" s="74">
        <f t="shared" si="34"/>
        <v>6.8</v>
      </c>
      <c r="K118" s="74">
        <f t="shared" si="34"/>
        <v>7.8</v>
      </c>
      <c r="L118" s="74">
        <f t="shared" si="34"/>
        <v>8.4</v>
      </c>
      <c r="M118" s="74">
        <f t="shared" si="34"/>
        <v>9</v>
      </c>
      <c r="N118" s="74">
        <f t="shared" si="34"/>
        <v>9.9</v>
      </c>
      <c r="O118" s="74">
        <f t="shared" si="34"/>
        <v>10.3</v>
      </c>
      <c r="P118" s="74">
        <f t="shared" si="34"/>
        <v>10.6</v>
      </c>
      <c r="Q118" s="74">
        <f t="shared" si="34"/>
        <v>10.9</v>
      </c>
      <c r="R118" s="74">
        <f t="shared" si="34"/>
        <v>11.1</v>
      </c>
      <c r="S118" s="74">
        <f>S9/$D$9%-100</f>
        <v>11.3</v>
      </c>
      <c r="T118" s="74">
        <f>T9/$D$9%-100</f>
        <v>11.7</v>
      </c>
      <c r="U118" s="74">
        <f t="shared" si="29"/>
        <v>11.9</v>
      </c>
      <c r="V118" s="74">
        <f t="shared" si="30"/>
        <v>12.2</v>
      </c>
      <c r="W118" s="74">
        <f t="shared" si="31"/>
        <v>12.4</v>
      </c>
      <c r="X118" s="74">
        <f t="shared" si="32"/>
        <v>12.6</v>
      </c>
      <c r="Y118" s="74">
        <f t="shared" si="33"/>
        <v>12.7</v>
      </c>
    </row>
    <row r="119" spans="1:25" s="11" customFormat="1" x14ac:dyDescent="0.2">
      <c r="A119" s="11">
        <v>4</v>
      </c>
      <c r="B119" s="21">
        <v>117</v>
      </c>
      <c r="C119" s="22" t="s">
        <v>30</v>
      </c>
      <c r="D119" s="48">
        <v>0</v>
      </c>
      <c r="E119" s="74">
        <f>E10/$D$10%-100</f>
        <v>2.4</v>
      </c>
      <c r="F119" s="74">
        <f t="shared" ref="F119:R119" si="35">F10/$D$10%-100</f>
        <v>5.2</v>
      </c>
      <c r="G119" s="74">
        <f t="shared" si="35"/>
        <v>7.6</v>
      </c>
      <c r="H119" s="74">
        <f t="shared" si="35"/>
        <v>7.9</v>
      </c>
      <c r="I119" s="74">
        <f t="shared" si="35"/>
        <v>8.6</v>
      </c>
      <c r="J119" s="74">
        <f t="shared" si="35"/>
        <v>9</v>
      </c>
      <c r="K119" s="74">
        <f t="shared" si="35"/>
        <v>9.5</v>
      </c>
      <c r="L119" s="74">
        <f t="shared" si="35"/>
        <v>10.1</v>
      </c>
      <c r="M119" s="74">
        <f t="shared" si="35"/>
        <v>10.5</v>
      </c>
      <c r="N119" s="74">
        <f t="shared" si="35"/>
        <v>11</v>
      </c>
      <c r="O119" s="74">
        <f t="shared" si="35"/>
        <v>11.7</v>
      </c>
      <c r="P119" s="74">
        <f t="shared" si="35"/>
        <v>12</v>
      </c>
      <c r="Q119" s="74">
        <f t="shared" si="35"/>
        <v>12.6</v>
      </c>
      <c r="R119" s="74">
        <f t="shared" si="35"/>
        <v>12.8</v>
      </c>
      <c r="S119" s="74">
        <f>S10/$D$10%-100</f>
        <v>13.2</v>
      </c>
      <c r="T119" s="74">
        <f>T10/$D$10%-100</f>
        <v>13.5</v>
      </c>
      <c r="U119" s="74">
        <f t="shared" si="29"/>
        <v>13.8</v>
      </c>
      <c r="V119" s="74">
        <f t="shared" si="30"/>
        <v>13.9</v>
      </c>
      <c r="W119" s="74">
        <f t="shared" si="31"/>
        <v>14.1</v>
      </c>
      <c r="X119" s="74">
        <f t="shared" si="32"/>
        <v>14.6</v>
      </c>
      <c r="Y119" s="74">
        <f t="shared" si="33"/>
        <v>15</v>
      </c>
    </row>
    <row r="120" spans="1:25" s="11" customFormat="1" x14ac:dyDescent="0.2">
      <c r="A120" s="11">
        <v>5</v>
      </c>
      <c r="B120" s="21">
        <v>118</v>
      </c>
      <c r="C120" s="22" t="s">
        <v>49</v>
      </c>
      <c r="D120" s="48">
        <v>0</v>
      </c>
      <c r="E120" s="74">
        <f>E11/$D$11%-100</f>
        <v>2</v>
      </c>
      <c r="F120" s="74">
        <f t="shared" ref="F120:R120" si="36">F11/$D$11%-100</f>
        <v>4.3</v>
      </c>
      <c r="G120" s="74">
        <f t="shared" si="36"/>
        <v>8.5</v>
      </c>
      <c r="H120" s="74">
        <f t="shared" si="36"/>
        <v>9</v>
      </c>
      <c r="I120" s="74">
        <f t="shared" si="36"/>
        <v>10.199999999999999</v>
      </c>
      <c r="J120" s="74">
        <f t="shared" si="36"/>
        <v>11.1</v>
      </c>
      <c r="K120" s="74">
        <f t="shared" si="36"/>
        <v>11.9</v>
      </c>
      <c r="L120" s="74">
        <f t="shared" si="36"/>
        <v>12.7</v>
      </c>
      <c r="M120" s="74">
        <f t="shared" si="36"/>
        <v>13.3</v>
      </c>
      <c r="N120" s="74">
        <f t="shared" si="36"/>
        <v>14.2</v>
      </c>
      <c r="O120" s="74">
        <f t="shared" si="36"/>
        <v>15.5</v>
      </c>
      <c r="P120" s="74">
        <f t="shared" si="36"/>
        <v>15.8</v>
      </c>
      <c r="Q120" s="74">
        <f t="shared" si="36"/>
        <v>16.100000000000001</v>
      </c>
      <c r="R120" s="74">
        <f t="shared" si="36"/>
        <v>16.5</v>
      </c>
      <c r="S120" s="74">
        <f>S11/$D$11%-100</f>
        <v>16.7</v>
      </c>
      <c r="T120" s="74">
        <f>T11/$D$11%-100</f>
        <v>17.3</v>
      </c>
      <c r="U120" s="74">
        <f t="shared" si="29"/>
        <v>17.5</v>
      </c>
      <c r="V120" s="74">
        <f t="shared" si="30"/>
        <v>18</v>
      </c>
      <c r="W120" s="74">
        <f t="shared" si="31"/>
        <v>18.399999999999999</v>
      </c>
      <c r="X120" s="74">
        <f t="shared" si="32"/>
        <v>19.899999999999999</v>
      </c>
      <c r="Y120" s="74">
        <f t="shared" si="33"/>
        <v>20.3</v>
      </c>
    </row>
    <row r="121" spans="1:25" s="11" customFormat="1" x14ac:dyDescent="0.2">
      <c r="A121" s="11">
        <v>6</v>
      </c>
      <c r="B121" s="21">
        <v>119</v>
      </c>
      <c r="C121" s="22" t="s">
        <v>10</v>
      </c>
      <c r="D121" s="48">
        <v>0</v>
      </c>
      <c r="E121" s="74">
        <f>E12/$D$12%-100</f>
        <v>2</v>
      </c>
      <c r="F121" s="74">
        <f t="shared" ref="F121:R121" si="37">F12/$D$12%-100</f>
        <v>4.4000000000000004</v>
      </c>
      <c r="G121" s="74">
        <f t="shared" si="37"/>
        <v>7.1</v>
      </c>
      <c r="H121" s="74">
        <f t="shared" si="37"/>
        <v>8</v>
      </c>
      <c r="I121" s="74">
        <f t="shared" si="37"/>
        <v>8.6999999999999993</v>
      </c>
      <c r="J121" s="74">
        <f t="shared" si="37"/>
        <v>9.3000000000000007</v>
      </c>
      <c r="K121" s="74">
        <f t="shared" si="37"/>
        <v>9.9</v>
      </c>
      <c r="L121" s="74">
        <f t="shared" si="37"/>
        <v>10.7</v>
      </c>
      <c r="M121" s="74">
        <f t="shared" si="37"/>
        <v>11.4</v>
      </c>
      <c r="N121" s="74">
        <f t="shared" si="37"/>
        <v>12.4</v>
      </c>
      <c r="O121" s="74">
        <f t="shared" si="37"/>
        <v>12.9</v>
      </c>
      <c r="P121" s="74">
        <f t="shared" si="37"/>
        <v>13.4</v>
      </c>
      <c r="Q121" s="74">
        <f t="shared" si="37"/>
        <v>14</v>
      </c>
      <c r="R121" s="74">
        <f t="shared" si="37"/>
        <v>14.7</v>
      </c>
      <c r="S121" s="74">
        <f>S12/$D$12%-100</f>
        <v>15.1</v>
      </c>
      <c r="T121" s="74">
        <f>T12/$D$12%-100</f>
        <v>15.5</v>
      </c>
      <c r="U121" s="74">
        <f t="shared" si="29"/>
        <v>16.100000000000001</v>
      </c>
      <c r="V121" s="74">
        <f t="shared" si="30"/>
        <v>16.399999999999999</v>
      </c>
      <c r="W121" s="74">
        <f t="shared" si="31"/>
        <v>16.7</v>
      </c>
      <c r="X121" s="74">
        <f t="shared" si="32"/>
        <v>17.2</v>
      </c>
      <c r="Y121" s="74">
        <f t="shared" si="33"/>
        <v>17.7</v>
      </c>
    </row>
    <row r="122" spans="1:25" s="1" customFormat="1" x14ac:dyDescent="0.2">
      <c r="A122" s="11">
        <v>7</v>
      </c>
      <c r="B122" s="21">
        <v>121</v>
      </c>
      <c r="C122" s="22" t="s">
        <v>33</v>
      </c>
      <c r="D122" s="48">
        <v>0</v>
      </c>
      <c r="E122" s="74">
        <f>E13/$D$13%-100</f>
        <v>6.5</v>
      </c>
      <c r="F122" s="74">
        <f t="shared" ref="F122:R122" si="38">F13/$D$13%-100</f>
        <v>5.3</v>
      </c>
      <c r="G122" s="74">
        <f t="shared" si="38"/>
        <v>8.8000000000000007</v>
      </c>
      <c r="H122" s="74">
        <f t="shared" si="38"/>
        <v>9</v>
      </c>
      <c r="I122" s="74">
        <f t="shared" si="38"/>
        <v>9.3000000000000007</v>
      </c>
      <c r="J122" s="74">
        <f t="shared" si="38"/>
        <v>11.3</v>
      </c>
      <c r="K122" s="74">
        <f t="shared" si="38"/>
        <v>11.5</v>
      </c>
      <c r="L122" s="74">
        <f t="shared" si="38"/>
        <v>11.7</v>
      </c>
      <c r="M122" s="74">
        <f t="shared" si="38"/>
        <v>11.7</v>
      </c>
      <c r="N122" s="74">
        <f t="shared" si="38"/>
        <v>11.6</v>
      </c>
      <c r="O122" s="74">
        <f t="shared" si="38"/>
        <v>11.7</v>
      </c>
      <c r="P122" s="74">
        <f t="shared" si="38"/>
        <v>11.8</v>
      </c>
      <c r="Q122" s="74">
        <f t="shared" si="38"/>
        <v>11.9</v>
      </c>
      <c r="R122" s="74">
        <f t="shared" si="38"/>
        <v>12.1</v>
      </c>
      <c r="S122" s="74">
        <f>S13/$D$13%-100</f>
        <v>12.4</v>
      </c>
      <c r="T122" s="74">
        <f>T13/$D$13%-100</f>
        <v>12.7</v>
      </c>
      <c r="U122" s="74">
        <f t="shared" si="29"/>
        <v>12.7</v>
      </c>
      <c r="V122" s="74">
        <f t="shared" si="30"/>
        <v>13.1</v>
      </c>
      <c r="W122" s="74">
        <f t="shared" si="31"/>
        <v>13.5</v>
      </c>
      <c r="X122" s="74">
        <f t="shared" si="32"/>
        <v>13.9</v>
      </c>
      <c r="Y122" s="74">
        <f t="shared" si="33"/>
        <v>14</v>
      </c>
    </row>
    <row r="123" spans="1:25" s="2" customFormat="1" x14ac:dyDescent="0.2">
      <c r="A123" s="11">
        <v>8</v>
      </c>
      <c r="B123" s="21">
        <v>125</v>
      </c>
      <c r="C123" s="22" t="s">
        <v>42</v>
      </c>
      <c r="D123" s="48">
        <v>0</v>
      </c>
      <c r="E123" s="74">
        <f>E14/$D$14%-100</f>
        <v>-3.2</v>
      </c>
      <c r="F123" s="74">
        <f t="shared" ref="F123:R123" si="39">F14/$D$14%-100</f>
        <v>-2.7</v>
      </c>
      <c r="G123" s="74">
        <f t="shared" si="39"/>
        <v>0.9</v>
      </c>
      <c r="H123" s="74">
        <f t="shared" si="39"/>
        <v>2.8</v>
      </c>
      <c r="I123" s="74">
        <f t="shared" si="39"/>
        <v>4.5999999999999996</v>
      </c>
      <c r="J123" s="74">
        <f t="shared" si="39"/>
        <v>5.3</v>
      </c>
      <c r="K123" s="74">
        <f t="shared" si="39"/>
        <v>6.2</v>
      </c>
      <c r="L123" s="74">
        <f t="shared" si="39"/>
        <v>8</v>
      </c>
      <c r="M123" s="74">
        <f t="shared" si="39"/>
        <v>9</v>
      </c>
      <c r="N123" s="74">
        <f t="shared" si="39"/>
        <v>10.3</v>
      </c>
      <c r="O123" s="74">
        <f t="shared" si="39"/>
        <v>10.9</v>
      </c>
      <c r="P123" s="74">
        <f t="shared" si="39"/>
        <v>11.9</v>
      </c>
      <c r="Q123" s="74">
        <f t="shared" si="39"/>
        <v>12.2</v>
      </c>
      <c r="R123" s="74">
        <f t="shared" si="39"/>
        <v>12.5</v>
      </c>
      <c r="S123" s="74">
        <f>S14/$D$14%-100</f>
        <v>13</v>
      </c>
      <c r="T123" s="74">
        <f>T14/$D$14%-100</f>
        <v>14.1</v>
      </c>
      <c r="U123" s="74">
        <f t="shared" si="29"/>
        <v>14.3</v>
      </c>
      <c r="V123" s="74">
        <f t="shared" si="30"/>
        <v>14.8</v>
      </c>
      <c r="W123" s="74">
        <f t="shared" si="31"/>
        <v>15.2</v>
      </c>
      <c r="X123" s="74">
        <f t="shared" si="32"/>
        <v>15.7</v>
      </c>
      <c r="Y123" s="74">
        <f t="shared" si="33"/>
        <v>16</v>
      </c>
    </row>
    <row r="124" spans="1:25" s="12" customFormat="1" x14ac:dyDescent="0.2">
      <c r="A124" s="11">
        <v>9</v>
      </c>
      <c r="B124" s="21">
        <v>126</v>
      </c>
      <c r="C124" s="22" t="s">
        <v>11</v>
      </c>
      <c r="D124" s="48">
        <v>0</v>
      </c>
      <c r="E124" s="74">
        <f>E15/$D$15%-100</f>
        <v>10.8</v>
      </c>
      <c r="F124" s="74">
        <f t="shared" ref="F124:R124" si="40">F15/$D$15%-100</f>
        <v>16.3</v>
      </c>
      <c r="G124" s="74">
        <f t="shared" si="40"/>
        <v>20.5</v>
      </c>
      <c r="H124" s="74">
        <f t="shared" si="40"/>
        <v>22.2</v>
      </c>
      <c r="I124" s="74">
        <f t="shared" si="40"/>
        <v>23.1</v>
      </c>
      <c r="J124" s="74">
        <f t="shared" si="40"/>
        <v>23.9</v>
      </c>
      <c r="K124" s="74">
        <f t="shared" si="40"/>
        <v>24.6</v>
      </c>
      <c r="L124" s="74">
        <f t="shared" si="40"/>
        <v>25.3</v>
      </c>
      <c r="M124" s="74">
        <f t="shared" si="40"/>
        <v>26</v>
      </c>
      <c r="N124" s="74">
        <f t="shared" si="40"/>
        <v>26.6</v>
      </c>
      <c r="O124" s="74">
        <f t="shared" si="40"/>
        <v>26.9</v>
      </c>
      <c r="P124" s="74">
        <f t="shared" si="40"/>
        <v>27.3</v>
      </c>
      <c r="Q124" s="74">
        <f t="shared" si="40"/>
        <v>27.8</v>
      </c>
      <c r="R124" s="74">
        <f t="shared" si="40"/>
        <v>28.8</v>
      </c>
      <c r="S124" s="74">
        <f>S15/$D$15%-100</f>
        <v>29.7</v>
      </c>
      <c r="T124" s="74">
        <f>T15/$D$15%-100</f>
        <v>30.5</v>
      </c>
      <c r="U124" s="74">
        <f t="shared" si="29"/>
        <v>30.8</v>
      </c>
      <c r="V124" s="74">
        <f t="shared" si="30"/>
        <v>31.4</v>
      </c>
      <c r="W124" s="74">
        <f t="shared" si="31"/>
        <v>31.8</v>
      </c>
      <c r="X124" s="74">
        <f t="shared" si="32"/>
        <v>33.1</v>
      </c>
      <c r="Y124" s="74">
        <f t="shared" si="33"/>
        <v>33.9</v>
      </c>
    </row>
    <row r="125" spans="1:25" x14ac:dyDescent="0.2">
      <c r="A125" s="11">
        <v>10</v>
      </c>
      <c r="B125" s="21">
        <v>127</v>
      </c>
      <c r="C125" s="22" t="s">
        <v>12</v>
      </c>
      <c r="D125" s="48">
        <v>0</v>
      </c>
      <c r="E125" s="74">
        <f>E16/$D$16%-100</f>
        <v>1.8</v>
      </c>
      <c r="F125" s="74">
        <f t="shared" ref="F125:R125" si="41">F16/$D$16%-100</f>
        <v>6.7</v>
      </c>
      <c r="G125" s="74">
        <f t="shared" si="41"/>
        <v>10.6</v>
      </c>
      <c r="H125" s="74">
        <f t="shared" si="41"/>
        <v>12.1</v>
      </c>
      <c r="I125" s="74">
        <f t="shared" si="41"/>
        <v>12.9</v>
      </c>
      <c r="J125" s="74">
        <f t="shared" si="41"/>
        <v>13.6</v>
      </c>
      <c r="K125" s="74">
        <f t="shared" si="41"/>
        <v>14.9</v>
      </c>
      <c r="L125" s="74">
        <f t="shared" si="41"/>
        <v>15.6</v>
      </c>
      <c r="M125" s="74">
        <f t="shared" si="41"/>
        <v>16.399999999999999</v>
      </c>
      <c r="N125" s="74">
        <f t="shared" si="41"/>
        <v>17.5</v>
      </c>
      <c r="O125" s="74">
        <f t="shared" si="41"/>
        <v>18</v>
      </c>
      <c r="P125" s="74">
        <f t="shared" si="41"/>
        <v>18.5</v>
      </c>
      <c r="Q125" s="74">
        <f t="shared" si="41"/>
        <v>19.899999999999999</v>
      </c>
      <c r="R125" s="74">
        <f t="shared" si="41"/>
        <v>20.7</v>
      </c>
      <c r="S125" s="74">
        <f>S16/$D$16%-100</f>
        <v>22.1</v>
      </c>
      <c r="T125" s="74">
        <f>T16/$D$16%-100</f>
        <v>23</v>
      </c>
      <c r="U125" s="74">
        <f t="shared" si="29"/>
        <v>23.4</v>
      </c>
      <c r="V125" s="74">
        <f t="shared" si="30"/>
        <v>23.8</v>
      </c>
      <c r="W125" s="74">
        <f t="shared" si="31"/>
        <v>24.2</v>
      </c>
      <c r="X125" s="74">
        <f t="shared" si="32"/>
        <v>25.1</v>
      </c>
      <c r="Y125" s="74">
        <f t="shared" si="33"/>
        <v>25.6</v>
      </c>
    </row>
    <row r="126" spans="1:25" customFormat="1" x14ac:dyDescent="0.2">
      <c r="A126" s="11">
        <v>11</v>
      </c>
      <c r="B126" s="21">
        <v>128</v>
      </c>
      <c r="C126" s="22" t="s">
        <v>13</v>
      </c>
      <c r="D126" s="48">
        <v>0</v>
      </c>
      <c r="E126" s="74">
        <f>E17/$D$17%-100</f>
        <v>5.8</v>
      </c>
      <c r="F126" s="74">
        <f t="shared" ref="F126:R126" si="42">F17/$D$17%-100</f>
        <v>10.3</v>
      </c>
      <c r="G126" s="74">
        <f t="shared" si="42"/>
        <v>18.600000000000001</v>
      </c>
      <c r="H126" s="74">
        <f t="shared" si="42"/>
        <v>20.100000000000001</v>
      </c>
      <c r="I126" s="74">
        <f t="shared" si="42"/>
        <v>21.5</v>
      </c>
      <c r="J126" s="74">
        <f t="shared" si="42"/>
        <v>22.2</v>
      </c>
      <c r="K126" s="74">
        <f t="shared" si="42"/>
        <v>22.8</v>
      </c>
      <c r="L126" s="74">
        <f t="shared" si="42"/>
        <v>23.8</v>
      </c>
      <c r="M126" s="74">
        <f t="shared" si="42"/>
        <v>24.3</v>
      </c>
      <c r="N126" s="74">
        <f t="shared" si="42"/>
        <v>24.6</v>
      </c>
      <c r="O126" s="74">
        <f t="shared" si="42"/>
        <v>25</v>
      </c>
      <c r="P126" s="74">
        <f t="shared" si="42"/>
        <v>25.1</v>
      </c>
      <c r="Q126" s="74">
        <f t="shared" si="42"/>
        <v>25.3</v>
      </c>
      <c r="R126" s="74">
        <f t="shared" si="42"/>
        <v>25.5</v>
      </c>
      <c r="S126" s="74">
        <f>S17/$D$17%-100</f>
        <v>26</v>
      </c>
      <c r="T126" s="74">
        <f>T17/$D$17%-100</f>
        <v>26.1</v>
      </c>
      <c r="U126" s="74">
        <f t="shared" si="29"/>
        <v>26.2</v>
      </c>
      <c r="V126" s="74">
        <f t="shared" si="30"/>
        <v>26.6</v>
      </c>
      <c r="W126" s="74">
        <f t="shared" si="31"/>
        <v>26.9</v>
      </c>
      <c r="X126" s="74">
        <f t="shared" si="32"/>
        <v>27.4</v>
      </c>
      <c r="Y126" s="74">
        <f t="shared" si="33"/>
        <v>27.6</v>
      </c>
    </row>
    <row r="127" spans="1:25" s="25" customFormat="1" x14ac:dyDescent="0.2">
      <c r="A127" s="11">
        <v>12</v>
      </c>
      <c r="B127" s="21">
        <v>135</v>
      </c>
      <c r="C127" s="22" t="s">
        <v>14</v>
      </c>
      <c r="D127" s="48">
        <v>0</v>
      </c>
      <c r="E127" s="74">
        <f>E18/$D$18%-100</f>
        <v>1</v>
      </c>
      <c r="F127" s="74">
        <f t="shared" ref="F127:R127" si="43">F18/$D$18%-100</f>
        <v>4.8</v>
      </c>
      <c r="G127" s="74">
        <f t="shared" si="43"/>
        <v>9.1</v>
      </c>
      <c r="H127" s="74">
        <f t="shared" si="43"/>
        <v>10.199999999999999</v>
      </c>
      <c r="I127" s="74">
        <f t="shared" si="43"/>
        <v>10.7</v>
      </c>
      <c r="J127" s="74">
        <f t="shared" si="43"/>
        <v>13.3</v>
      </c>
      <c r="K127" s="74">
        <f t="shared" si="43"/>
        <v>13.9</v>
      </c>
      <c r="L127" s="74">
        <f t="shared" si="43"/>
        <v>15.4</v>
      </c>
      <c r="M127" s="74">
        <f t="shared" si="43"/>
        <v>16.100000000000001</v>
      </c>
      <c r="N127" s="74">
        <f t="shared" si="43"/>
        <v>16.7</v>
      </c>
      <c r="O127" s="74">
        <f t="shared" si="43"/>
        <v>17.2</v>
      </c>
      <c r="P127" s="74">
        <f t="shared" si="43"/>
        <v>17.5</v>
      </c>
      <c r="Q127" s="74">
        <f t="shared" si="43"/>
        <v>18</v>
      </c>
      <c r="R127" s="74">
        <f t="shared" si="43"/>
        <v>18.100000000000001</v>
      </c>
      <c r="S127" s="74">
        <f>S18/$D$18%-100</f>
        <v>18.3</v>
      </c>
      <c r="T127" s="74">
        <f>T18/$D$18%-100</f>
        <v>18.7</v>
      </c>
      <c r="U127" s="74">
        <f t="shared" si="29"/>
        <v>19.100000000000001</v>
      </c>
      <c r="V127" s="74">
        <f t="shared" si="30"/>
        <v>19.5</v>
      </c>
      <c r="W127" s="74">
        <f t="shared" si="31"/>
        <v>19.7</v>
      </c>
      <c r="X127" s="74">
        <f t="shared" si="32"/>
        <v>20.6</v>
      </c>
      <c r="Y127" s="74">
        <f t="shared" si="33"/>
        <v>21.4</v>
      </c>
    </row>
    <row r="128" spans="1:25" customFormat="1" x14ac:dyDescent="0.2">
      <c r="A128" s="11">
        <v>13</v>
      </c>
      <c r="B128" s="37">
        <v>136</v>
      </c>
      <c r="C128" s="38" t="s">
        <v>15</v>
      </c>
      <c r="D128" s="51">
        <v>0</v>
      </c>
      <c r="E128" s="75">
        <f>E19/$D$19%-100</f>
        <v>1.7</v>
      </c>
      <c r="F128" s="75">
        <f t="shared" ref="F128:R128" si="44">F19/$D$19%-100</f>
        <v>5.3</v>
      </c>
      <c r="G128" s="75">
        <f t="shared" si="44"/>
        <v>10.5</v>
      </c>
      <c r="H128" s="75">
        <f t="shared" si="44"/>
        <v>11.6</v>
      </c>
      <c r="I128" s="75">
        <f t="shared" si="44"/>
        <v>12.7</v>
      </c>
      <c r="J128" s="75">
        <f t="shared" si="44"/>
        <v>13.5</v>
      </c>
      <c r="K128" s="75">
        <f t="shared" si="44"/>
        <v>14.7</v>
      </c>
      <c r="L128" s="75">
        <f t="shared" si="44"/>
        <v>15.3</v>
      </c>
      <c r="M128" s="75">
        <f t="shared" si="44"/>
        <v>16.2</v>
      </c>
      <c r="N128" s="75">
        <f t="shared" si="44"/>
        <v>16.899999999999999</v>
      </c>
      <c r="O128" s="75">
        <f t="shared" si="44"/>
        <v>18.3</v>
      </c>
      <c r="P128" s="75">
        <f t="shared" si="44"/>
        <v>20.100000000000001</v>
      </c>
      <c r="Q128" s="75">
        <f t="shared" si="44"/>
        <v>21.6</v>
      </c>
      <c r="R128" s="75">
        <f t="shared" si="44"/>
        <v>22.8</v>
      </c>
      <c r="S128" s="75">
        <f>S19/$D$19%-100</f>
        <v>23.9</v>
      </c>
      <c r="T128" s="75">
        <f>T19/$D$19%-100</f>
        <v>24.5</v>
      </c>
      <c r="U128" s="75">
        <f t="shared" si="29"/>
        <v>24.9</v>
      </c>
      <c r="V128" s="75">
        <f t="shared" si="30"/>
        <v>25.5</v>
      </c>
      <c r="W128" s="75">
        <f t="shared" si="31"/>
        <v>26.2</v>
      </c>
      <c r="X128" s="75">
        <f t="shared" si="32"/>
        <v>26.9</v>
      </c>
      <c r="Y128" s="75">
        <f t="shared" si="33"/>
        <v>27.6</v>
      </c>
    </row>
    <row r="129" spans="1:25" x14ac:dyDescent="0.2">
      <c r="A129" s="11">
        <v>14</v>
      </c>
      <c r="B129" s="21">
        <v>211</v>
      </c>
      <c r="C129" s="22" t="s">
        <v>34</v>
      </c>
      <c r="D129" s="48">
        <v>0</v>
      </c>
      <c r="E129" s="74">
        <f>E20/$D$20%-100</f>
        <v>-6</v>
      </c>
      <c r="F129" s="74">
        <f t="shared" ref="F129:R129" si="45">F20/$D$20%-100</f>
        <v>-5.5</v>
      </c>
      <c r="G129" s="74">
        <f t="shared" si="45"/>
        <v>-3.8</v>
      </c>
      <c r="H129" s="74">
        <f t="shared" si="45"/>
        <v>-3.5</v>
      </c>
      <c r="I129" s="74">
        <f t="shared" si="45"/>
        <v>-2.5</v>
      </c>
      <c r="J129" s="74">
        <f t="shared" si="45"/>
        <v>-2.4</v>
      </c>
      <c r="K129" s="74">
        <f t="shared" si="45"/>
        <v>-3</v>
      </c>
      <c r="L129" s="74">
        <f t="shared" si="45"/>
        <v>-2.7</v>
      </c>
      <c r="M129" s="74">
        <f t="shared" si="45"/>
        <v>-2.6</v>
      </c>
      <c r="N129" s="74">
        <f t="shared" si="45"/>
        <v>-2.1</v>
      </c>
      <c r="O129" s="74">
        <f t="shared" si="45"/>
        <v>-2</v>
      </c>
      <c r="P129" s="74">
        <f t="shared" si="45"/>
        <v>-2.2000000000000002</v>
      </c>
      <c r="Q129" s="74">
        <f t="shared" si="45"/>
        <v>-2</v>
      </c>
      <c r="R129" s="74">
        <f t="shared" si="45"/>
        <v>-1.3</v>
      </c>
      <c r="S129" s="74">
        <f>S20/$D$20%-100</f>
        <v>-0.9</v>
      </c>
      <c r="T129" s="74">
        <f>T20/$D$20%-100</f>
        <v>-0.8</v>
      </c>
      <c r="U129" s="74">
        <f t="shared" si="29"/>
        <v>-0.8</v>
      </c>
      <c r="V129" s="74">
        <f t="shared" si="30"/>
        <v>-0.3</v>
      </c>
      <c r="W129" s="74">
        <f t="shared" si="31"/>
        <v>-0.2</v>
      </c>
      <c r="X129" s="74">
        <f t="shared" si="32"/>
        <v>-0.1</v>
      </c>
      <c r="Y129" s="74">
        <f t="shared" si="33"/>
        <v>0</v>
      </c>
    </row>
    <row r="130" spans="1:25" s="11" customFormat="1" x14ac:dyDescent="0.2">
      <c r="A130" s="11">
        <v>15</v>
      </c>
      <c r="B130" s="21">
        <v>212</v>
      </c>
      <c r="C130" s="22" t="s">
        <v>35</v>
      </c>
      <c r="D130" s="48">
        <v>0</v>
      </c>
      <c r="E130" s="74">
        <f>E21/$D$21%-100</f>
        <v>3.3</v>
      </c>
      <c r="F130" s="74">
        <f t="shared" ref="F130:R130" si="46">F21/$D$21%-100</f>
        <v>3.8</v>
      </c>
      <c r="G130" s="74">
        <f t="shared" si="46"/>
        <v>2.9</v>
      </c>
      <c r="H130" s="74">
        <f t="shared" si="46"/>
        <v>3.3</v>
      </c>
      <c r="I130" s="74">
        <f t="shared" si="46"/>
        <v>3.5</v>
      </c>
      <c r="J130" s="74">
        <f t="shared" si="46"/>
        <v>3.6</v>
      </c>
      <c r="K130" s="74">
        <f t="shared" si="46"/>
        <v>3.4</v>
      </c>
      <c r="L130" s="74">
        <f t="shared" si="46"/>
        <v>4.2</v>
      </c>
      <c r="M130" s="74">
        <f t="shared" si="46"/>
        <v>7.3</v>
      </c>
      <c r="N130" s="74">
        <f t="shared" si="46"/>
        <v>7.5</v>
      </c>
      <c r="O130" s="74">
        <f t="shared" si="46"/>
        <v>7.7</v>
      </c>
      <c r="P130" s="74">
        <f t="shared" si="46"/>
        <v>8</v>
      </c>
      <c r="Q130" s="74">
        <f t="shared" si="46"/>
        <v>8.3000000000000007</v>
      </c>
      <c r="R130" s="74">
        <f t="shared" si="46"/>
        <v>8.6999999999999993</v>
      </c>
      <c r="S130" s="74">
        <f>S21/$D$21%-100</f>
        <v>8.6999999999999993</v>
      </c>
      <c r="T130" s="74">
        <f>T21/$D$21%-100</f>
        <v>8.8000000000000007</v>
      </c>
      <c r="U130" s="74">
        <f t="shared" si="29"/>
        <v>8.9</v>
      </c>
      <c r="V130" s="74">
        <f t="shared" si="30"/>
        <v>8.9</v>
      </c>
      <c r="W130" s="74">
        <f t="shared" si="31"/>
        <v>9</v>
      </c>
      <c r="X130" s="74">
        <f t="shared" si="32"/>
        <v>9.1</v>
      </c>
      <c r="Y130" s="74">
        <f t="shared" si="33"/>
        <v>9.1999999999999993</v>
      </c>
    </row>
    <row r="131" spans="1:25" s="11" customFormat="1" x14ac:dyDescent="0.2">
      <c r="A131" s="11">
        <v>16</v>
      </c>
      <c r="B131" s="21">
        <v>215</v>
      </c>
      <c r="C131" s="22" t="s">
        <v>31</v>
      </c>
      <c r="D131" s="48">
        <v>0</v>
      </c>
      <c r="E131" s="74">
        <f>E22/$D$22%-100</f>
        <v>4.0999999999999996</v>
      </c>
      <c r="F131" s="74">
        <f t="shared" ref="F131:R131" si="47">F22/$D$22%-100</f>
        <v>9.1999999999999993</v>
      </c>
      <c r="G131" s="74">
        <f t="shared" si="47"/>
        <v>11</v>
      </c>
      <c r="H131" s="74">
        <f t="shared" si="47"/>
        <v>11.8</v>
      </c>
      <c r="I131" s="74">
        <f t="shared" si="47"/>
        <v>12.7</v>
      </c>
      <c r="J131" s="74">
        <f t="shared" si="47"/>
        <v>13.5</v>
      </c>
      <c r="K131" s="74">
        <f t="shared" si="47"/>
        <v>13.5</v>
      </c>
      <c r="L131" s="74">
        <f t="shared" si="47"/>
        <v>14.3</v>
      </c>
      <c r="M131" s="74">
        <f t="shared" si="47"/>
        <v>15.7</v>
      </c>
      <c r="N131" s="74">
        <f t="shared" si="47"/>
        <v>18.899999999999999</v>
      </c>
      <c r="O131" s="74">
        <f t="shared" si="47"/>
        <v>20.399999999999999</v>
      </c>
      <c r="P131" s="74">
        <f t="shared" si="47"/>
        <v>21.3</v>
      </c>
      <c r="Q131" s="74">
        <f t="shared" si="47"/>
        <v>21.8</v>
      </c>
      <c r="R131" s="74">
        <f t="shared" si="47"/>
        <v>22.3</v>
      </c>
      <c r="S131" s="74">
        <f>S22/$D$22%-100</f>
        <v>23.3</v>
      </c>
      <c r="T131" s="74">
        <f>T22/$D$22%-100</f>
        <v>24.2</v>
      </c>
      <c r="U131" s="74">
        <f t="shared" si="29"/>
        <v>24.1</v>
      </c>
      <c r="V131" s="74">
        <f t="shared" si="30"/>
        <v>24.6</v>
      </c>
      <c r="W131" s="74">
        <f t="shared" si="31"/>
        <v>24.9</v>
      </c>
      <c r="X131" s="74">
        <f t="shared" si="32"/>
        <v>25.4</v>
      </c>
      <c r="Y131" s="74">
        <f t="shared" si="33"/>
        <v>25.8</v>
      </c>
    </row>
    <row r="132" spans="1:25" s="11" customFormat="1" x14ac:dyDescent="0.2">
      <c r="A132" s="11">
        <v>17</v>
      </c>
      <c r="B132" s="21">
        <v>216</v>
      </c>
      <c r="C132" s="22" t="s">
        <v>44</v>
      </c>
      <c r="D132" s="48">
        <v>0</v>
      </c>
      <c r="E132" s="74">
        <f>E23/$D$23%-100</f>
        <v>6.4</v>
      </c>
      <c r="F132" s="74">
        <f t="shared" ref="F132:R132" si="48">F23/$D$23%-100</f>
        <v>9.4</v>
      </c>
      <c r="G132" s="74">
        <f t="shared" si="48"/>
        <v>13</v>
      </c>
      <c r="H132" s="74">
        <f t="shared" si="48"/>
        <v>13.6</v>
      </c>
      <c r="I132" s="74">
        <f t="shared" si="48"/>
        <v>14.4</v>
      </c>
      <c r="J132" s="74">
        <f t="shared" si="48"/>
        <v>14.9</v>
      </c>
      <c r="K132" s="74">
        <f t="shared" si="48"/>
        <v>15.5</v>
      </c>
      <c r="L132" s="74">
        <f t="shared" si="48"/>
        <v>16.2</v>
      </c>
      <c r="M132" s="74">
        <f t="shared" si="48"/>
        <v>16.600000000000001</v>
      </c>
      <c r="N132" s="74">
        <f t="shared" si="48"/>
        <v>17.3</v>
      </c>
      <c r="O132" s="74">
        <f t="shared" si="48"/>
        <v>17.8</v>
      </c>
      <c r="P132" s="74">
        <f t="shared" si="48"/>
        <v>18.3</v>
      </c>
      <c r="Q132" s="74">
        <f t="shared" si="48"/>
        <v>18.399999999999999</v>
      </c>
      <c r="R132" s="74">
        <f t="shared" si="48"/>
        <v>18.899999999999999</v>
      </c>
      <c r="S132" s="74">
        <f>S23/$D$23%-100</f>
        <v>19.2</v>
      </c>
      <c r="T132" s="74">
        <f>T23/$D$23%-100</f>
        <v>19.7</v>
      </c>
      <c r="U132" s="74">
        <f t="shared" si="29"/>
        <v>20.2</v>
      </c>
      <c r="V132" s="74">
        <f t="shared" si="30"/>
        <v>20.5</v>
      </c>
      <c r="W132" s="74">
        <f t="shared" si="31"/>
        <v>20.9</v>
      </c>
      <c r="X132" s="74">
        <f t="shared" si="32"/>
        <v>21.8</v>
      </c>
      <c r="Y132" s="74">
        <f t="shared" si="33"/>
        <v>22</v>
      </c>
    </row>
    <row r="133" spans="1:25" s="11" customFormat="1" x14ac:dyDescent="0.2">
      <c r="A133" s="11">
        <v>18</v>
      </c>
      <c r="B133" s="21">
        <v>221</v>
      </c>
      <c r="C133" s="22" t="s">
        <v>36</v>
      </c>
      <c r="D133" s="48">
        <v>0</v>
      </c>
      <c r="E133" s="74">
        <f>E24/$D$24%-100</f>
        <v>1.7</v>
      </c>
      <c r="F133" s="74">
        <f t="shared" ref="F133:R133" si="49">F24/$D$24%-100</f>
        <v>3.2</v>
      </c>
      <c r="G133" s="74">
        <f t="shared" si="49"/>
        <v>4.7</v>
      </c>
      <c r="H133" s="74">
        <f t="shared" si="49"/>
        <v>5.2</v>
      </c>
      <c r="I133" s="74">
        <f t="shared" si="49"/>
        <v>5.3</v>
      </c>
      <c r="J133" s="74">
        <f t="shared" si="49"/>
        <v>5.5</v>
      </c>
      <c r="K133" s="74">
        <f t="shared" si="49"/>
        <v>5.6</v>
      </c>
      <c r="L133" s="74">
        <f t="shared" si="49"/>
        <v>5.8</v>
      </c>
      <c r="M133" s="74">
        <f t="shared" si="49"/>
        <v>6.3</v>
      </c>
      <c r="N133" s="74">
        <f t="shared" si="49"/>
        <v>6.4</v>
      </c>
      <c r="O133" s="74">
        <f t="shared" si="49"/>
        <v>7.4</v>
      </c>
      <c r="P133" s="74">
        <f t="shared" si="49"/>
        <v>7.8</v>
      </c>
      <c r="Q133" s="74">
        <f t="shared" si="49"/>
        <v>8.3000000000000007</v>
      </c>
      <c r="R133" s="74">
        <f t="shared" si="49"/>
        <v>8.3000000000000007</v>
      </c>
      <c r="S133" s="74">
        <f>S24/$D$24%-100</f>
        <v>8.5</v>
      </c>
      <c r="T133" s="74">
        <f>T24/$D$24%-100</f>
        <v>8.5</v>
      </c>
      <c r="U133" s="74">
        <f t="shared" si="29"/>
        <v>8.6999999999999993</v>
      </c>
      <c r="V133" s="74">
        <f t="shared" si="30"/>
        <v>9</v>
      </c>
      <c r="W133" s="74">
        <f t="shared" si="31"/>
        <v>9.5</v>
      </c>
      <c r="X133" s="74">
        <f t="shared" si="32"/>
        <v>9.6999999999999993</v>
      </c>
      <c r="Y133" s="74">
        <f t="shared" si="33"/>
        <v>9.6</v>
      </c>
    </row>
    <row r="134" spans="1:25" s="11" customFormat="1" x14ac:dyDescent="0.2">
      <c r="A134" s="11">
        <v>19</v>
      </c>
      <c r="B134" s="28">
        <v>222</v>
      </c>
      <c r="C134" s="34" t="s">
        <v>37</v>
      </c>
      <c r="D134" s="48">
        <v>0</v>
      </c>
      <c r="E134" s="74">
        <f>E25/$D$25%-100</f>
        <v>7.8</v>
      </c>
      <c r="F134" s="74">
        <f t="shared" ref="F134:R134" si="50">F25/$D$25%-100</f>
        <v>7.3</v>
      </c>
      <c r="G134" s="74">
        <f t="shared" si="50"/>
        <v>8.5</v>
      </c>
      <c r="H134" s="74">
        <f t="shared" si="50"/>
        <v>8.9</v>
      </c>
      <c r="I134" s="74">
        <f t="shared" si="50"/>
        <v>9.1999999999999993</v>
      </c>
      <c r="J134" s="74">
        <f t="shared" si="50"/>
        <v>9.6</v>
      </c>
      <c r="K134" s="74">
        <f t="shared" si="50"/>
        <v>9.8000000000000007</v>
      </c>
      <c r="L134" s="74">
        <f t="shared" si="50"/>
        <v>9.9</v>
      </c>
      <c r="M134" s="74">
        <f t="shared" si="50"/>
        <v>11.7</v>
      </c>
      <c r="N134" s="74">
        <f t="shared" si="50"/>
        <v>14</v>
      </c>
      <c r="O134" s="74">
        <f t="shared" si="50"/>
        <v>14.3</v>
      </c>
      <c r="P134" s="74">
        <f t="shared" si="50"/>
        <v>14.5</v>
      </c>
      <c r="Q134" s="74">
        <f t="shared" si="50"/>
        <v>14.6</v>
      </c>
      <c r="R134" s="74">
        <f t="shared" si="50"/>
        <v>14.6</v>
      </c>
      <c r="S134" s="74">
        <f>S25/$D$25%-100</f>
        <v>14.6</v>
      </c>
      <c r="T134" s="74">
        <f>T25/$D$25%-100</f>
        <v>14.8</v>
      </c>
      <c r="U134" s="74">
        <f t="shared" si="29"/>
        <v>14.8</v>
      </c>
      <c r="V134" s="74">
        <f t="shared" si="30"/>
        <v>14.7</v>
      </c>
      <c r="W134" s="74">
        <f t="shared" si="31"/>
        <v>14.8</v>
      </c>
      <c r="X134" s="74">
        <f t="shared" si="32"/>
        <v>14.8</v>
      </c>
      <c r="Y134" s="74">
        <f t="shared" si="33"/>
        <v>14.8</v>
      </c>
    </row>
    <row r="135" spans="1:25" s="11" customFormat="1" x14ac:dyDescent="0.2">
      <c r="A135" s="11">
        <v>20</v>
      </c>
      <c r="B135" s="28">
        <v>225</v>
      </c>
      <c r="C135" s="34" t="s">
        <v>16</v>
      </c>
      <c r="D135" s="48">
        <v>0</v>
      </c>
      <c r="E135" s="74">
        <f>E26/$D$26%-100</f>
        <v>6.1</v>
      </c>
      <c r="F135" s="74">
        <f t="shared" ref="F135:R135" si="51">F26/$D$26%-100</f>
        <v>11.7</v>
      </c>
      <c r="G135" s="74">
        <f t="shared" si="51"/>
        <v>16.3</v>
      </c>
      <c r="H135" s="74">
        <f t="shared" si="51"/>
        <v>17.899999999999999</v>
      </c>
      <c r="I135" s="74">
        <f t="shared" si="51"/>
        <v>19.100000000000001</v>
      </c>
      <c r="J135" s="74">
        <f t="shared" si="51"/>
        <v>20</v>
      </c>
      <c r="K135" s="74">
        <f t="shared" si="51"/>
        <v>20.9</v>
      </c>
      <c r="L135" s="74">
        <f t="shared" si="51"/>
        <v>21.5</v>
      </c>
      <c r="M135" s="74">
        <f t="shared" si="51"/>
        <v>22.6</v>
      </c>
      <c r="N135" s="74">
        <f t="shared" si="51"/>
        <v>23</v>
      </c>
      <c r="O135" s="74">
        <f t="shared" si="51"/>
        <v>23.4</v>
      </c>
      <c r="P135" s="74">
        <f t="shared" si="51"/>
        <v>23.7</v>
      </c>
      <c r="Q135" s="74">
        <f t="shared" si="51"/>
        <v>24.4</v>
      </c>
      <c r="R135" s="74">
        <f t="shared" si="51"/>
        <v>24.9</v>
      </c>
      <c r="S135" s="74">
        <f>S26/$D$26%-100</f>
        <v>25.2</v>
      </c>
      <c r="T135" s="74">
        <f>T26/$D$26%-100</f>
        <v>25.5</v>
      </c>
      <c r="U135" s="74">
        <f t="shared" si="29"/>
        <v>25.6</v>
      </c>
      <c r="V135" s="74">
        <f t="shared" si="30"/>
        <v>25.9</v>
      </c>
      <c r="W135" s="74">
        <f t="shared" si="31"/>
        <v>26.1</v>
      </c>
      <c r="X135" s="74">
        <f t="shared" si="32"/>
        <v>27.2</v>
      </c>
      <c r="Y135" s="74">
        <f t="shared" si="33"/>
        <v>27.6</v>
      </c>
    </row>
    <row r="136" spans="1:25" s="1" customFormat="1" x14ac:dyDescent="0.2">
      <c r="A136" s="11">
        <v>21</v>
      </c>
      <c r="B136" s="28">
        <v>226</v>
      </c>
      <c r="C136" s="34" t="s">
        <v>17</v>
      </c>
      <c r="D136" s="48">
        <v>0</v>
      </c>
      <c r="E136" s="74">
        <f>E27/$D$27%-100</f>
        <v>5.6</v>
      </c>
      <c r="F136" s="74">
        <f t="shared" ref="F136:R136" si="52">F27/$D$27%-100</f>
        <v>7.8</v>
      </c>
      <c r="G136" s="74">
        <f t="shared" si="52"/>
        <v>12.7</v>
      </c>
      <c r="H136" s="74">
        <f t="shared" si="52"/>
        <v>13.4</v>
      </c>
      <c r="I136" s="74">
        <f t="shared" si="52"/>
        <v>15.3</v>
      </c>
      <c r="J136" s="74">
        <f t="shared" si="52"/>
        <v>16.2</v>
      </c>
      <c r="K136" s="74">
        <f t="shared" si="52"/>
        <v>17.2</v>
      </c>
      <c r="L136" s="74">
        <f t="shared" si="52"/>
        <v>17.899999999999999</v>
      </c>
      <c r="M136" s="74">
        <f t="shared" si="52"/>
        <v>18.399999999999999</v>
      </c>
      <c r="N136" s="74">
        <f t="shared" si="52"/>
        <v>19.2</v>
      </c>
      <c r="O136" s="74">
        <f t="shared" si="52"/>
        <v>19.899999999999999</v>
      </c>
      <c r="P136" s="74">
        <f t="shared" si="52"/>
        <v>20.6</v>
      </c>
      <c r="Q136" s="74">
        <f t="shared" si="52"/>
        <v>21.3</v>
      </c>
      <c r="R136" s="74">
        <f t="shared" si="52"/>
        <v>22</v>
      </c>
      <c r="S136" s="74">
        <f>S27/$D$27%-100</f>
        <v>22.8</v>
      </c>
      <c r="T136" s="74">
        <f>T27/$D$27%-100</f>
        <v>23.3</v>
      </c>
      <c r="U136" s="74">
        <f t="shared" si="29"/>
        <v>23.8</v>
      </c>
      <c r="V136" s="74">
        <f t="shared" si="30"/>
        <v>24.1</v>
      </c>
      <c r="W136" s="74">
        <f t="shared" si="31"/>
        <v>24.5</v>
      </c>
      <c r="X136" s="74">
        <f t="shared" si="32"/>
        <v>24.9</v>
      </c>
      <c r="Y136" s="74">
        <f t="shared" si="33"/>
        <v>25.2</v>
      </c>
    </row>
    <row r="137" spans="1:25" s="2" customFormat="1" x14ac:dyDescent="0.2">
      <c r="A137" s="11">
        <v>22</v>
      </c>
      <c r="B137" s="28">
        <v>231</v>
      </c>
      <c r="C137" s="34" t="s">
        <v>38</v>
      </c>
      <c r="D137" s="48">
        <v>0</v>
      </c>
      <c r="E137" s="74">
        <f>E28/$D$28%-100</f>
        <v>13.5</v>
      </c>
      <c r="F137" s="74">
        <f t="shared" ref="F137:R137" si="53">F28/$D$28%-100</f>
        <v>17.100000000000001</v>
      </c>
      <c r="G137" s="74">
        <f t="shared" si="53"/>
        <v>21.1</v>
      </c>
      <c r="H137" s="74">
        <f t="shared" si="53"/>
        <v>21.3</v>
      </c>
      <c r="I137" s="74">
        <f t="shared" si="53"/>
        <v>22.5</v>
      </c>
      <c r="J137" s="74">
        <f t="shared" si="53"/>
        <v>24.5</v>
      </c>
      <c r="K137" s="74">
        <f t="shared" si="53"/>
        <v>24.9</v>
      </c>
      <c r="L137" s="74">
        <f t="shared" si="53"/>
        <v>25.9</v>
      </c>
      <c r="M137" s="74">
        <f t="shared" si="53"/>
        <v>27.9</v>
      </c>
      <c r="N137" s="74">
        <f t="shared" si="53"/>
        <v>28.9</v>
      </c>
      <c r="O137" s="74">
        <f t="shared" si="53"/>
        <v>28.9</v>
      </c>
      <c r="P137" s="74">
        <f t="shared" si="53"/>
        <v>30.5</v>
      </c>
      <c r="Q137" s="74">
        <f t="shared" si="53"/>
        <v>34.1</v>
      </c>
      <c r="R137" s="74">
        <f t="shared" si="53"/>
        <v>34.799999999999997</v>
      </c>
      <c r="S137" s="74">
        <f>S28/$D$28%-100</f>
        <v>34.799999999999997</v>
      </c>
      <c r="T137" s="74">
        <f>T28/$D$28%-100</f>
        <v>36.1</v>
      </c>
      <c r="U137" s="74">
        <f t="shared" si="29"/>
        <v>35.700000000000003</v>
      </c>
      <c r="V137" s="74">
        <f t="shared" si="30"/>
        <v>35.9</v>
      </c>
      <c r="W137" s="74">
        <f t="shared" si="31"/>
        <v>36.4</v>
      </c>
      <c r="X137" s="74">
        <f t="shared" si="32"/>
        <v>36.4</v>
      </c>
      <c r="Y137" s="74">
        <f t="shared" si="33"/>
        <v>36.1</v>
      </c>
    </row>
    <row r="138" spans="1:25" s="12" customFormat="1" x14ac:dyDescent="0.2">
      <c r="A138" s="11">
        <v>23</v>
      </c>
      <c r="B138" s="28">
        <v>235</v>
      </c>
      <c r="C138" s="34" t="s">
        <v>7</v>
      </c>
      <c r="D138" s="48">
        <v>0</v>
      </c>
      <c r="E138" s="74">
        <f>E29/$D$29%-100</f>
        <v>6.6</v>
      </c>
      <c r="F138" s="74">
        <f t="shared" ref="F138:R138" si="54">F29/$D$29%-100</f>
        <v>9.4</v>
      </c>
      <c r="G138" s="74">
        <f t="shared" si="54"/>
        <v>13.9</v>
      </c>
      <c r="H138" s="74">
        <f t="shared" si="54"/>
        <v>15.2</v>
      </c>
      <c r="I138" s="74">
        <f t="shared" si="54"/>
        <v>16.399999999999999</v>
      </c>
      <c r="J138" s="74">
        <f t="shared" si="54"/>
        <v>17.399999999999999</v>
      </c>
      <c r="K138" s="74">
        <f t="shared" si="54"/>
        <v>18.100000000000001</v>
      </c>
      <c r="L138" s="74">
        <f t="shared" si="54"/>
        <v>18.899999999999999</v>
      </c>
      <c r="M138" s="74">
        <f t="shared" si="54"/>
        <v>19.7</v>
      </c>
      <c r="N138" s="74">
        <f t="shared" si="54"/>
        <v>20.5</v>
      </c>
      <c r="O138" s="74">
        <f t="shared" si="54"/>
        <v>21.8</v>
      </c>
      <c r="P138" s="74">
        <f t="shared" si="54"/>
        <v>22.8</v>
      </c>
      <c r="Q138" s="74">
        <f t="shared" si="54"/>
        <v>23.3</v>
      </c>
      <c r="R138" s="74">
        <f t="shared" si="54"/>
        <v>23.9</v>
      </c>
      <c r="S138" s="74">
        <f>S29/$D$29%-100</f>
        <v>24.3</v>
      </c>
      <c r="T138" s="74">
        <f>T29/$D$29%-100</f>
        <v>25.4</v>
      </c>
      <c r="U138" s="74">
        <f t="shared" si="29"/>
        <v>25.8</v>
      </c>
      <c r="V138" s="74">
        <f t="shared" si="30"/>
        <v>26.2</v>
      </c>
      <c r="W138" s="74">
        <f t="shared" si="31"/>
        <v>26.7</v>
      </c>
      <c r="X138" s="74">
        <f t="shared" si="32"/>
        <v>27.3</v>
      </c>
      <c r="Y138" s="74">
        <f t="shared" si="33"/>
        <v>27.8</v>
      </c>
    </row>
    <row r="139" spans="1:25" x14ac:dyDescent="0.2">
      <c r="A139" s="11">
        <v>24</v>
      </c>
      <c r="B139" s="28">
        <v>236</v>
      </c>
      <c r="C139" s="34" t="s">
        <v>18</v>
      </c>
      <c r="D139" s="48">
        <v>0</v>
      </c>
      <c r="E139" s="74">
        <f>E30/$D$30%-100</f>
        <v>0.4</v>
      </c>
      <c r="F139" s="74">
        <f t="shared" ref="F139:R139" si="55">F30/$D$30%-100</f>
        <v>4</v>
      </c>
      <c r="G139" s="74">
        <f t="shared" si="55"/>
        <v>8.9</v>
      </c>
      <c r="H139" s="74">
        <f t="shared" si="55"/>
        <v>10.1</v>
      </c>
      <c r="I139" s="74">
        <f t="shared" si="55"/>
        <v>11.7</v>
      </c>
      <c r="J139" s="74">
        <f t="shared" si="55"/>
        <v>13.2</v>
      </c>
      <c r="K139" s="74">
        <f t="shared" si="55"/>
        <v>14.3</v>
      </c>
      <c r="L139" s="74">
        <f t="shared" si="55"/>
        <v>15.2</v>
      </c>
      <c r="M139" s="74">
        <f t="shared" si="55"/>
        <v>17</v>
      </c>
      <c r="N139" s="74">
        <f t="shared" si="55"/>
        <v>17.600000000000001</v>
      </c>
      <c r="O139" s="74">
        <f t="shared" si="55"/>
        <v>18.399999999999999</v>
      </c>
      <c r="P139" s="74">
        <f t="shared" si="55"/>
        <v>19.2</v>
      </c>
      <c r="Q139" s="74">
        <f t="shared" si="55"/>
        <v>19.7</v>
      </c>
      <c r="R139" s="74">
        <f t="shared" si="55"/>
        <v>20.3</v>
      </c>
      <c r="S139" s="74">
        <f>S30/$D$30%-100</f>
        <v>20.7</v>
      </c>
      <c r="T139" s="74">
        <f>T30/$D$30%-100</f>
        <v>21.3</v>
      </c>
      <c r="U139" s="74">
        <f t="shared" si="29"/>
        <v>21.7</v>
      </c>
      <c r="V139" s="74">
        <f t="shared" si="30"/>
        <v>22</v>
      </c>
      <c r="W139" s="74">
        <f t="shared" si="31"/>
        <v>22.3</v>
      </c>
      <c r="X139" s="74">
        <f t="shared" si="32"/>
        <v>22.9</v>
      </c>
      <c r="Y139" s="74">
        <f t="shared" si="33"/>
        <v>23.5</v>
      </c>
    </row>
    <row r="140" spans="1:25" customFormat="1" x14ac:dyDescent="0.2">
      <c r="A140" s="11">
        <v>25</v>
      </c>
      <c r="B140" s="41">
        <v>237</v>
      </c>
      <c r="C140" s="42" t="s">
        <v>40</v>
      </c>
      <c r="D140" s="51">
        <v>0</v>
      </c>
      <c r="E140" s="75">
        <f>E31/$D$31%-100</f>
        <v>4.8</v>
      </c>
      <c r="F140" s="75">
        <f t="shared" ref="F140:R140" si="56">F31/$D$31%-100</f>
        <v>9.1999999999999993</v>
      </c>
      <c r="G140" s="75">
        <f t="shared" si="56"/>
        <v>14.2</v>
      </c>
      <c r="H140" s="75">
        <f t="shared" si="56"/>
        <v>14.7</v>
      </c>
      <c r="I140" s="75">
        <f t="shared" si="56"/>
        <v>15.9</v>
      </c>
      <c r="J140" s="75">
        <f t="shared" si="56"/>
        <v>16.8</v>
      </c>
      <c r="K140" s="75">
        <f t="shared" si="56"/>
        <v>16.899999999999999</v>
      </c>
      <c r="L140" s="75">
        <f t="shared" si="56"/>
        <v>17.3</v>
      </c>
      <c r="M140" s="75">
        <f t="shared" si="56"/>
        <v>16.5</v>
      </c>
      <c r="N140" s="75">
        <f t="shared" si="56"/>
        <v>16.600000000000001</v>
      </c>
      <c r="O140" s="75">
        <f t="shared" si="56"/>
        <v>16.7</v>
      </c>
      <c r="P140" s="75">
        <f t="shared" si="56"/>
        <v>17.3</v>
      </c>
      <c r="Q140" s="75">
        <f t="shared" si="56"/>
        <v>17.5</v>
      </c>
      <c r="R140" s="75">
        <f t="shared" si="56"/>
        <v>19.2</v>
      </c>
      <c r="S140" s="75">
        <f>S31/$D$31%-100</f>
        <v>19.399999999999999</v>
      </c>
      <c r="T140" s="75">
        <f>T31/$D$31%-100</f>
        <v>20</v>
      </c>
      <c r="U140" s="75">
        <f t="shared" si="29"/>
        <v>20.5</v>
      </c>
      <c r="V140" s="75">
        <f t="shared" si="30"/>
        <v>20.8</v>
      </c>
      <c r="W140" s="75">
        <f t="shared" si="31"/>
        <v>21</v>
      </c>
      <c r="X140" s="75">
        <f t="shared" si="32"/>
        <v>21.5</v>
      </c>
      <c r="Y140" s="75">
        <f t="shared" si="33"/>
        <v>21.9</v>
      </c>
    </row>
    <row r="141" spans="1:25" s="25" customFormat="1" x14ac:dyDescent="0.2">
      <c r="A141" s="11">
        <v>26</v>
      </c>
      <c r="B141" s="28">
        <v>311</v>
      </c>
      <c r="C141" s="34" t="s">
        <v>6</v>
      </c>
      <c r="D141" s="48">
        <v>0</v>
      </c>
      <c r="E141" s="74">
        <f>E32/$D$32%-100</f>
        <v>5.8</v>
      </c>
      <c r="F141" s="74">
        <f t="shared" ref="F141:R141" si="57">F32/$D$32%-100</f>
        <v>9.8000000000000007</v>
      </c>
      <c r="G141" s="74">
        <f t="shared" si="57"/>
        <v>11.7</v>
      </c>
      <c r="H141" s="74">
        <f t="shared" si="57"/>
        <v>11.8</v>
      </c>
      <c r="I141" s="74">
        <f t="shared" si="57"/>
        <v>12.5</v>
      </c>
      <c r="J141" s="74">
        <f t="shared" si="57"/>
        <v>13.7</v>
      </c>
      <c r="K141" s="74">
        <f t="shared" si="57"/>
        <v>14.1</v>
      </c>
      <c r="L141" s="74">
        <f t="shared" si="57"/>
        <v>14.5</v>
      </c>
      <c r="M141" s="74">
        <f t="shared" si="57"/>
        <v>14.9</v>
      </c>
      <c r="N141" s="74">
        <f t="shared" si="57"/>
        <v>15.1</v>
      </c>
      <c r="O141" s="74">
        <f t="shared" si="57"/>
        <v>15.8</v>
      </c>
      <c r="P141" s="74">
        <f t="shared" si="57"/>
        <v>16</v>
      </c>
      <c r="Q141" s="74">
        <f t="shared" si="57"/>
        <v>15.6</v>
      </c>
      <c r="R141" s="74">
        <f t="shared" si="57"/>
        <v>15.7</v>
      </c>
      <c r="S141" s="74">
        <f>S32/$D$32%-100</f>
        <v>15.6</v>
      </c>
      <c r="T141" s="74">
        <f>T32/$D$32%-100</f>
        <v>19.8</v>
      </c>
      <c r="U141" s="74">
        <f t="shared" si="29"/>
        <v>16.2</v>
      </c>
      <c r="V141" s="74">
        <f t="shared" si="30"/>
        <v>16.3</v>
      </c>
      <c r="W141" s="74">
        <f t="shared" si="31"/>
        <v>16.600000000000001</v>
      </c>
      <c r="X141" s="74">
        <f t="shared" si="32"/>
        <v>17.100000000000001</v>
      </c>
      <c r="Y141" s="74">
        <f t="shared" si="33"/>
        <v>17.399999999999999</v>
      </c>
    </row>
    <row r="142" spans="1:25" customFormat="1" x14ac:dyDescent="0.2">
      <c r="A142" s="11">
        <v>27</v>
      </c>
      <c r="B142" s="28">
        <v>315</v>
      </c>
      <c r="C142" s="34" t="s">
        <v>19</v>
      </c>
      <c r="D142" s="48">
        <v>0</v>
      </c>
      <c r="E142" s="74">
        <f>E33/$D$33%-100</f>
        <v>2.9</v>
      </c>
      <c r="F142" s="74">
        <f t="shared" ref="F142:R142" si="58">F33/$D$33%-100</f>
        <v>6.7</v>
      </c>
      <c r="G142" s="74">
        <f t="shared" si="58"/>
        <v>10.4</v>
      </c>
      <c r="H142" s="74">
        <f t="shared" si="58"/>
        <v>11.6</v>
      </c>
      <c r="I142" s="74">
        <f t="shared" si="58"/>
        <v>11.9</v>
      </c>
      <c r="J142" s="74">
        <f t="shared" si="58"/>
        <v>12.4</v>
      </c>
      <c r="K142" s="74">
        <f t="shared" si="58"/>
        <v>13</v>
      </c>
      <c r="L142" s="74">
        <f t="shared" si="58"/>
        <v>13.5</v>
      </c>
      <c r="M142" s="74">
        <f t="shared" si="58"/>
        <v>13.1</v>
      </c>
      <c r="N142" s="74">
        <f t="shared" si="58"/>
        <v>14</v>
      </c>
      <c r="O142" s="74">
        <f t="shared" si="58"/>
        <v>14.5</v>
      </c>
      <c r="P142" s="74">
        <f t="shared" si="58"/>
        <v>15.2</v>
      </c>
      <c r="Q142" s="74">
        <f t="shared" si="58"/>
        <v>15.7</v>
      </c>
      <c r="R142" s="74">
        <f t="shared" si="58"/>
        <v>15.9</v>
      </c>
      <c r="S142" s="74">
        <f>S33/$D$33%-100</f>
        <v>16.399999999999999</v>
      </c>
      <c r="T142" s="74">
        <f>T33/$D$33%-100</f>
        <v>17</v>
      </c>
      <c r="U142" s="74">
        <f t="shared" si="29"/>
        <v>16.8</v>
      </c>
      <c r="V142" s="74">
        <f t="shared" si="30"/>
        <v>17.399999999999999</v>
      </c>
      <c r="W142" s="74">
        <f t="shared" si="31"/>
        <v>18.100000000000001</v>
      </c>
      <c r="X142" s="74">
        <f t="shared" si="32"/>
        <v>19</v>
      </c>
      <c r="Y142" s="74">
        <f t="shared" si="33"/>
        <v>19.399999999999999</v>
      </c>
    </row>
    <row r="143" spans="1:25" x14ac:dyDescent="0.2">
      <c r="A143" s="11">
        <v>28</v>
      </c>
      <c r="B143" s="28">
        <v>316</v>
      </c>
      <c r="C143" s="34" t="s">
        <v>45</v>
      </c>
      <c r="D143" s="48">
        <v>0</v>
      </c>
      <c r="E143" s="74">
        <f>E34/$D$34%-100</f>
        <v>5.7</v>
      </c>
      <c r="F143" s="74">
        <f t="shared" ref="F143:R143" si="59">F34/$D$34%-100</f>
        <v>9.1999999999999993</v>
      </c>
      <c r="G143" s="74">
        <f t="shared" si="59"/>
        <v>13.4</v>
      </c>
      <c r="H143" s="74">
        <f t="shared" si="59"/>
        <v>14.2</v>
      </c>
      <c r="I143" s="74">
        <f t="shared" si="59"/>
        <v>14.6</v>
      </c>
      <c r="J143" s="74">
        <f t="shared" si="59"/>
        <v>15.4</v>
      </c>
      <c r="K143" s="74">
        <f t="shared" si="59"/>
        <v>16.3</v>
      </c>
      <c r="L143" s="74">
        <f t="shared" si="59"/>
        <v>17.3</v>
      </c>
      <c r="M143" s="74">
        <f t="shared" si="59"/>
        <v>19.600000000000001</v>
      </c>
      <c r="N143" s="74">
        <f t="shared" si="59"/>
        <v>20.2</v>
      </c>
      <c r="O143" s="74">
        <f t="shared" si="59"/>
        <v>21.1</v>
      </c>
      <c r="P143" s="74">
        <f t="shared" si="59"/>
        <v>21.8</v>
      </c>
      <c r="Q143" s="74">
        <f t="shared" si="59"/>
        <v>22.5</v>
      </c>
      <c r="R143" s="74">
        <f t="shared" si="59"/>
        <v>23.1</v>
      </c>
      <c r="S143" s="74">
        <f>S34/$D$34%-100</f>
        <v>24.1</v>
      </c>
      <c r="T143" s="74">
        <f>T34/$D$34%-100</f>
        <v>25</v>
      </c>
      <c r="U143" s="74">
        <f t="shared" si="29"/>
        <v>25.3</v>
      </c>
      <c r="V143" s="74">
        <f t="shared" si="30"/>
        <v>26.2</v>
      </c>
      <c r="W143" s="74">
        <f t="shared" si="31"/>
        <v>26.8</v>
      </c>
      <c r="X143" s="74">
        <f t="shared" si="32"/>
        <v>27.3</v>
      </c>
      <c r="Y143" s="74">
        <f t="shared" si="33"/>
        <v>27.9</v>
      </c>
    </row>
    <row r="144" spans="1:25" s="11" customFormat="1" x14ac:dyDescent="0.2">
      <c r="A144" s="11">
        <v>29</v>
      </c>
      <c r="B144" s="28">
        <v>317</v>
      </c>
      <c r="C144" s="34" t="s">
        <v>20</v>
      </c>
      <c r="D144" s="48">
        <v>0</v>
      </c>
      <c r="E144" s="74">
        <f>E35/$D$35%-100</f>
        <v>5</v>
      </c>
      <c r="F144" s="74">
        <f t="shared" ref="F144:R144" si="60">F35/$D$35%-100</f>
        <v>8.1999999999999993</v>
      </c>
      <c r="G144" s="74">
        <f t="shared" si="60"/>
        <v>12</v>
      </c>
      <c r="H144" s="74">
        <f t="shared" si="60"/>
        <v>13</v>
      </c>
      <c r="I144" s="74">
        <f t="shared" si="60"/>
        <v>13.8</v>
      </c>
      <c r="J144" s="74">
        <f t="shared" si="60"/>
        <v>14.8</v>
      </c>
      <c r="K144" s="74">
        <f t="shared" si="60"/>
        <v>15.5</v>
      </c>
      <c r="L144" s="74">
        <f t="shared" si="60"/>
        <v>16.399999999999999</v>
      </c>
      <c r="M144" s="74">
        <f t="shared" si="60"/>
        <v>17.600000000000001</v>
      </c>
      <c r="N144" s="74">
        <f t="shared" si="60"/>
        <v>18.399999999999999</v>
      </c>
      <c r="O144" s="74">
        <f t="shared" si="60"/>
        <v>19.100000000000001</v>
      </c>
      <c r="P144" s="74">
        <f t="shared" si="60"/>
        <v>19.600000000000001</v>
      </c>
      <c r="Q144" s="74">
        <f t="shared" si="60"/>
        <v>20.100000000000001</v>
      </c>
      <c r="R144" s="74">
        <f t="shared" si="60"/>
        <v>20.399999999999999</v>
      </c>
      <c r="S144" s="74">
        <f>S35/$D$35%-100</f>
        <v>20.8</v>
      </c>
      <c r="T144" s="74">
        <f>T35/$D$35%-100</f>
        <v>21.5</v>
      </c>
      <c r="U144" s="74">
        <f t="shared" si="29"/>
        <v>22</v>
      </c>
      <c r="V144" s="74">
        <f t="shared" si="30"/>
        <v>22.5</v>
      </c>
      <c r="W144" s="74">
        <f t="shared" si="31"/>
        <v>22.9</v>
      </c>
      <c r="X144" s="74">
        <f t="shared" si="32"/>
        <v>23.9</v>
      </c>
      <c r="Y144" s="74">
        <f t="shared" si="33"/>
        <v>24.4</v>
      </c>
    </row>
    <row r="145" spans="1:25" s="11" customFormat="1" x14ac:dyDescent="0.2">
      <c r="A145" s="11">
        <v>30</v>
      </c>
      <c r="B145" s="28">
        <v>325</v>
      </c>
      <c r="C145" s="34" t="s">
        <v>5</v>
      </c>
      <c r="D145" s="48">
        <v>0</v>
      </c>
      <c r="E145" s="74">
        <f>E36/$D$36%-100</f>
        <v>5.5</v>
      </c>
      <c r="F145" s="74">
        <f t="shared" ref="F145:R145" si="61">F36/$D$36%-100</f>
        <v>10.5</v>
      </c>
      <c r="G145" s="74">
        <f t="shared" si="61"/>
        <v>17.7</v>
      </c>
      <c r="H145" s="74">
        <f t="shared" si="61"/>
        <v>18.899999999999999</v>
      </c>
      <c r="I145" s="74">
        <f t="shared" si="61"/>
        <v>19.399999999999999</v>
      </c>
      <c r="J145" s="74">
        <f t="shared" si="61"/>
        <v>21.4</v>
      </c>
      <c r="K145" s="74">
        <f t="shared" si="61"/>
        <v>22.7</v>
      </c>
      <c r="L145" s="74">
        <f t="shared" si="61"/>
        <v>23.8</v>
      </c>
      <c r="M145" s="74">
        <f t="shared" si="61"/>
        <v>24.4</v>
      </c>
      <c r="N145" s="74">
        <f t="shared" si="61"/>
        <v>25.1</v>
      </c>
      <c r="O145" s="74">
        <f t="shared" si="61"/>
        <v>25.7</v>
      </c>
      <c r="P145" s="74">
        <f t="shared" si="61"/>
        <v>26.1</v>
      </c>
      <c r="Q145" s="74">
        <f t="shared" si="61"/>
        <v>26.6</v>
      </c>
      <c r="R145" s="74">
        <f t="shared" si="61"/>
        <v>26.9</v>
      </c>
      <c r="S145" s="74">
        <f>S36/$D$36%-100</f>
        <v>27.2</v>
      </c>
      <c r="T145" s="74">
        <f>T36/$D$36%-100</f>
        <v>27.7</v>
      </c>
      <c r="U145" s="74">
        <f t="shared" si="29"/>
        <v>27.9</v>
      </c>
      <c r="V145" s="74">
        <f t="shared" si="30"/>
        <v>28.2</v>
      </c>
      <c r="W145" s="74">
        <f t="shared" si="31"/>
        <v>28.7</v>
      </c>
      <c r="X145" s="74">
        <f t="shared" si="32"/>
        <v>29.4</v>
      </c>
      <c r="Y145" s="74">
        <f t="shared" si="33"/>
        <v>29.9</v>
      </c>
    </row>
    <row r="146" spans="1:25" s="11" customFormat="1" x14ac:dyDescent="0.2">
      <c r="A146" s="11">
        <v>31</v>
      </c>
      <c r="B146" s="28">
        <v>326</v>
      </c>
      <c r="C146" s="34" t="s">
        <v>21</v>
      </c>
      <c r="D146" s="48">
        <v>0</v>
      </c>
      <c r="E146" s="74">
        <f>E37/$D$37%-100</f>
        <v>5</v>
      </c>
      <c r="F146" s="74">
        <f t="shared" ref="F146:R146" si="62">F37/$D$37%-100</f>
        <v>8.6</v>
      </c>
      <c r="G146" s="74">
        <f t="shared" si="62"/>
        <v>13.5</v>
      </c>
      <c r="H146" s="74">
        <f t="shared" si="62"/>
        <v>14.2</v>
      </c>
      <c r="I146" s="74">
        <f t="shared" si="62"/>
        <v>15</v>
      </c>
      <c r="J146" s="74">
        <f t="shared" si="62"/>
        <v>16.2</v>
      </c>
      <c r="K146" s="74">
        <f t="shared" si="62"/>
        <v>17</v>
      </c>
      <c r="L146" s="74">
        <f t="shared" si="62"/>
        <v>17.5</v>
      </c>
      <c r="M146" s="74">
        <f t="shared" si="62"/>
        <v>18</v>
      </c>
      <c r="N146" s="74">
        <f t="shared" si="62"/>
        <v>18.8</v>
      </c>
      <c r="O146" s="74">
        <f t="shared" si="62"/>
        <v>19.3</v>
      </c>
      <c r="P146" s="74">
        <f t="shared" si="62"/>
        <v>19.600000000000001</v>
      </c>
      <c r="Q146" s="74">
        <f t="shared" si="62"/>
        <v>20.3</v>
      </c>
      <c r="R146" s="74">
        <f t="shared" si="62"/>
        <v>20.9</v>
      </c>
      <c r="S146" s="74">
        <f>S37/$D$37%-100</f>
        <v>21.4</v>
      </c>
      <c r="T146" s="74">
        <f>T37/$D$37%-100</f>
        <v>21.8</v>
      </c>
      <c r="U146" s="74">
        <f t="shared" si="29"/>
        <v>22</v>
      </c>
      <c r="V146" s="74">
        <f t="shared" si="30"/>
        <v>22.3</v>
      </c>
      <c r="W146" s="74">
        <f t="shared" si="31"/>
        <v>22.7</v>
      </c>
      <c r="X146" s="74">
        <f t="shared" si="32"/>
        <v>23</v>
      </c>
      <c r="Y146" s="74">
        <f t="shared" si="33"/>
        <v>23.5</v>
      </c>
    </row>
    <row r="147" spans="1:25" s="11" customFormat="1" x14ac:dyDescent="0.2">
      <c r="A147" s="11">
        <v>32</v>
      </c>
      <c r="B147" s="28">
        <v>327</v>
      </c>
      <c r="C147" s="34" t="s">
        <v>25</v>
      </c>
      <c r="D147" s="48">
        <v>0</v>
      </c>
      <c r="E147" s="74">
        <f>E38/$D$38%-100</f>
        <v>6.1</v>
      </c>
      <c r="F147" s="74">
        <f t="shared" ref="F147:R147" si="63">F38/$D$38%-100</f>
        <v>11</v>
      </c>
      <c r="G147" s="74">
        <f t="shared" si="63"/>
        <v>17.8</v>
      </c>
      <c r="H147" s="74">
        <f t="shared" si="63"/>
        <v>18.399999999999999</v>
      </c>
      <c r="I147" s="74">
        <f t="shared" si="63"/>
        <v>19.100000000000001</v>
      </c>
      <c r="J147" s="74">
        <f t="shared" si="63"/>
        <v>19.7</v>
      </c>
      <c r="K147" s="74">
        <f t="shared" si="63"/>
        <v>21.3</v>
      </c>
      <c r="L147" s="74">
        <f t="shared" si="63"/>
        <v>22.7</v>
      </c>
      <c r="M147" s="74">
        <f t="shared" si="63"/>
        <v>23.5</v>
      </c>
      <c r="N147" s="74">
        <f t="shared" si="63"/>
        <v>24.6</v>
      </c>
      <c r="O147" s="74">
        <f t="shared" si="63"/>
        <v>24.9</v>
      </c>
      <c r="P147" s="74">
        <f t="shared" si="63"/>
        <v>25.3</v>
      </c>
      <c r="Q147" s="74">
        <f t="shared" si="63"/>
        <v>25.7</v>
      </c>
      <c r="R147" s="74">
        <f t="shared" si="63"/>
        <v>26.5</v>
      </c>
      <c r="S147" s="74">
        <f>S38/$D$38%-100</f>
        <v>26.8</v>
      </c>
      <c r="T147" s="74">
        <f>T38/$D$38%-100</f>
        <v>27.4</v>
      </c>
      <c r="U147" s="74">
        <f t="shared" si="29"/>
        <v>27.9</v>
      </c>
      <c r="V147" s="74">
        <f t="shared" si="30"/>
        <v>28.4</v>
      </c>
      <c r="W147" s="74">
        <f t="shared" si="31"/>
        <v>28.8</v>
      </c>
      <c r="X147" s="74">
        <f t="shared" si="32"/>
        <v>29.5</v>
      </c>
      <c r="Y147" s="74">
        <f t="shared" si="33"/>
        <v>30.5</v>
      </c>
    </row>
    <row r="148" spans="1:25" s="11" customFormat="1" x14ac:dyDescent="0.2">
      <c r="A148" s="11">
        <v>33</v>
      </c>
      <c r="B148" s="28">
        <v>335</v>
      </c>
      <c r="C148" s="34" t="s">
        <v>3</v>
      </c>
      <c r="D148" s="48">
        <v>0</v>
      </c>
      <c r="E148" s="74">
        <f>E39/$D$39%-100</f>
        <v>6.6</v>
      </c>
      <c r="F148" s="74">
        <f t="shared" ref="F148:R148" si="64">F39/$D$39%-100</f>
        <v>13</v>
      </c>
      <c r="G148" s="74">
        <f t="shared" si="64"/>
        <v>19.399999999999999</v>
      </c>
      <c r="H148" s="74">
        <f t="shared" si="64"/>
        <v>20.3</v>
      </c>
      <c r="I148" s="74">
        <f t="shared" si="64"/>
        <v>21.4</v>
      </c>
      <c r="J148" s="74">
        <f t="shared" si="64"/>
        <v>22.6</v>
      </c>
      <c r="K148" s="74">
        <f t="shared" si="64"/>
        <v>24</v>
      </c>
      <c r="L148" s="74">
        <f t="shared" si="64"/>
        <v>24.7</v>
      </c>
      <c r="M148" s="74">
        <f t="shared" si="64"/>
        <v>25.8</v>
      </c>
      <c r="N148" s="74">
        <f t="shared" si="64"/>
        <v>26.4</v>
      </c>
      <c r="O148" s="74">
        <f t="shared" si="64"/>
        <v>26.8</v>
      </c>
      <c r="P148" s="74">
        <f t="shared" si="64"/>
        <v>27.3</v>
      </c>
      <c r="Q148" s="74">
        <f t="shared" si="64"/>
        <v>28.1</v>
      </c>
      <c r="R148" s="74">
        <f t="shared" si="64"/>
        <v>28.9</v>
      </c>
      <c r="S148" s="74">
        <f>S39/$D$39%-100</f>
        <v>29.5</v>
      </c>
      <c r="T148" s="74">
        <f>T39/$D$39%-100</f>
        <v>30</v>
      </c>
      <c r="U148" s="74">
        <f t="shared" si="29"/>
        <v>30</v>
      </c>
      <c r="V148" s="74">
        <f t="shared" si="30"/>
        <v>30.5</v>
      </c>
      <c r="W148" s="74">
        <f t="shared" si="31"/>
        <v>31.1</v>
      </c>
      <c r="X148" s="74">
        <f t="shared" si="32"/>
        <v>31.9</v>
      </c>
      <c r="Y148" s="74">
        <f t="shared" si="33"/>
        <v>32.200000000000003</v>
      </c>
    </row>
    <row r="149" spans="1:25" s="11" customFormat="1" x14ac:dyDescent="0.2">
      <c r="A149" s="11">
        <v>34</v>
      </c>
      <c r="B149" s="28">
        <v>336</v>
      </c>
      <c r="C149" s="34" t="s">
        <v>29</v>
      </c>
      <c r="D149" s="48">
        <v>0</v>
      </c>
      <c r="E149" s="74">
        <f>E40/$D$40%-100</f>
        <v>6.3</v>
      </c>
      <c r="F149" s="74">
        <f t="shared" ref="F149:R149" si="65">F40/$D$40%-100</f>
        <v>10.199999999999999</v>
      </c>
      <c r="G149" s="74">
        <f t="shared" si="65"/>
        <v>14</v>
      </c>
      <c r="H149" s="74">
        <f t="shared" si="65"/>
        <v>15.5</v>
      </c>
      <c r="I149" s="74">
        <f t="shared" si="65"/>
        <v>16.2</v>
      </c>
      <c r="J149" s="74">
        <f t="shared" si="65"/>
        <v>17.3</v>
      </c>
      <c r="K149" s="74">
        <f t="shared" si="65"/>
        <v>18</v>
      </c>
      <c r="L149" s="74">
        <f t="shared" si="65"/>
        <v>18.5</v>
      </c>
      <c r="M149" s="74">
        <f t="shared" si="65"/>
        <v>19.5</v>
      </c>
      <c r="N149" s="74">
        <f t="shared" si="65"/>
        <v>20.5</v>
      </c>
      <c r="O149" s="74">
        <f t="shared" si="65"/>
        <v>21.5</v>
      </c>
      <c r="P149" s="74">
        <f t="shared" si="65"/>
        <v>21.7</v>
      </c>
      <c r="Q149" s="74">
        <f t="shared" si="65"/>
        <v>22.2</v>
      </c>
      <c r="R149" s="74">
        <f t="shared" si="65"/>
        <v>22.9</v>
      </c>
      <c r="S149" s="74">
        <f>S40/$D$40%-100</f>
        <v>23.5</v>
      </c>
      <c r="T149" s="74">
        <f>T40/$D$40%-100</f>
        <v>24</v>
      </c>
      <c r="U149" s="74">
        <f t="shared" si="29"/>
        <v>24.5</v>
      </c>
      <c r="V149" s="74">
        <f t="shared" si="30"/>
        <v>24.7</v>
      </c>
      <c r="W149" s="74">
        <f t="shared" si="31"/>
        <v>25.1</v>
      </c>
      <c r="X149" s="74">
        <f t="shared" si="32"/>
        <v>25.5</v>
      </c>
      <c r="Y149" s="74">
        <f t="shared" si="33"/>
        <v>25.7</v>
      </c>
    </row>
    <row r="150" spans="1:25" s="1" customFormat="1" x14ac:dyDescent="0.2">
      <c r="A150" s="11">
        <v>35</v>
      </c>
      <c r="B150" s="41">
        <v>337</v>
      </c>
      <c r="C150" s="42" t="s">
        <v>41</v>
      </c>
      <c r="D150" s="51">
        <v>0</v>
      </c>
      <c r="E150" s="75">
        <f>E41/$D$41%-100</f>
        <v>4.2</v>
      </c>
      <c r="F150" s="75">
        <f t="shared" ref="F150:R150" si="66">F41/$D$41%-100</f>
        <v>8.6</v>
      </c>
      <c r="G150" s="75">
        <f t="shared" si="66"/>
        <v>15.3</v>
      </c>
      <c r="H150" s="75">
        <f t="shared" si="66"/>
        <v>16.100000000000001</v>
      </c>
      <c r="I150" s="75">
        <f t="shared" si="66"/>
        <v>16.899999999999999</v>
      </c>
      <c r="J150" s="75">
        <f t="shared" si="66"/>
        <v>17.899999999999999</v>
      </c>
      <c r="K150" s="75">
        <f t="shared" si="66"/>
        <v>18.600000000000001</v>
      </c>
      <c r="L150" s="75">
        <f t="shared" si="66"/>
        <v>19.100000000000001</v>
      </c>
      <c r="M150" s="75">
        <f t="shared" si="66"/>
        <v>20</v>
      </c>
      <c r="N150" s="75">
        <f t="shared" si="66"/>
        <v>20.6</v>
      </c>
      <c r="O150" s="75">
        <f t="shared" si="66"/>
        <v>21</v>
      </c>
      <c r="P150" s="75">
        <f t="shared" si="66"/>
        <v>21.5</v>
      </c>
      <c r="Q150" s="75">
        <f t="shared" si="66"/>
        <v>21.8</v>
      </c>
      <c r="R150" s="75">
        <f t="shared" si="66"/>
        <v>22.1</v>
      </c>
      <c r="S150" s="75">
        <f>S41/$D$41%-100</f>
        <v>22.5</v>
      </c>
      <c r="T150" s="75">
        <f>T41/$D$41%-100</f>
        <v>23.1</v>
      </c>
      <c r="U150" s="75">
        <f t="shared" si="29"/>
        <v>23.4</v>
      </c>
      <c r="V150" s="75">
        <f t="shared" si="30"/>
        <v>23.9</v>
      </c>
      <c r="W150" s="75">
        <f t="shared" si="31"/>
        <v>24.2</v>
      </c>
      <c r="X150" s="75">
        <f t="shared" si="32"/>
        <v>24.6</v>
      </c>
      <c r="Y150" s="75">
        <f t="shared" si="33"/>
        <v>25.1</v>
      </c>
    </row>
    <row r="151" spans="1:25" s="2" customFormat="1" x14ac:dyDescent="0.2">
      <c r="A151" s="11">
        <v>36</v>
      </c>
      <c r="B151" s="28">
        <v>415</v>
      </c>
      <c r="C151" s="34" t="s">
        <v>9</v>
      </c>
      <c r="D151" s="48">
        <v>0</v>
      </c>
      <c r="E151" s="74">
        <f>E42/$D$42%-100</f>
        <v>2.5</v>
      </c>
      <c r="F151" s="74">
        <f t="shared" ref="F151:R151" si="67">F42/$D$42%-100</f>
        <v>7.7</v>
      </c>
      <c r="G151" s="74">
        <f t="shared" si="67"/>
        <v>11.3</v>
      </c>
      <c r="H151" s="74">
        <f t="shared" si="67"/>
        <v>13.8</v>
      </c>
      <c r="I151" s="74">
        <f t="shared" si="67"/>
        <v>14.9</v>
      </c>
      <c r="J151" s="74">
        <f t="shared" si="67"/>
        <v>16.5</v>
      </c>
      <c r="K151" s="74">
        <f t="shared" si="67"/>
        <v>17.600000000000001</v>
      </c>
      <c r="L151" s="74">
        <f t="shared" si="67"/>
        <v>18</v>
      </c>
      <c r="M151" s="74">
        <f t="shared" si="67"/>
        <v>18.5</v>
      </c>
      <c r="N151" s="74">
        <f t="shared" si="67"/>
        <v>19.600000000000001</v>
      </c>
      <c r="O151" s="74">
        <f t="shared" si="67"/>
        <v>21.1</v>
      </c>
      <c r="P151" s="74">
        <f t="shared" si="67"/>
        <v>22.7</v>
      </c>
      <c r="Q151" s="74">
        <f t="shared" si="67"/>
        <v>23.5</v>
      </c>
      <c r="R151" s="74">
        <f t="shared" si="67"/>
        <v>23.8</v>
      </c>
      <c r="S151" s="74">
        <f>S42/$D$42%-100</f>
        <v>24.8</v>
      </c>
      <c r="T151" s="74">
        <f>T42/$D$42%-100</f>
        <v>25.1</v>
      </c>
      <c r="U151" s="74">
        <f t="shared" si="29"/>
        <v>25.4</v>
      </c>
      <c r="V151" s="74">
        <f t="shared" si="30"/>
        <v>25.7</v>
      </c>
      <c r="W151" s="74">
        <f t="shared" si="31"/>
        <v>26.1</v>
      </c>
      <c r="X151" s="74">
        <f t="shared" si="32"/>
        <v>26.8</v>
      </c>
      <c r="Y151" s="74">
        <f t="shared" si="33"/>
        <v>27</v>
      </c>
    </row>
    <row r="152" spans="1:25" s="12" customFormat="1" x14ac:dyDescent="0.2">
      <c r="A152" s="11">
        <v>37</v>
      </c>
      <c r="B152" s="28">
        <v>416</v>
      </c>
      <c r="C152" s="34" t="s">
        <v>27</v>
      </c>
      <c r="D152" s="48">
        <v>0</v>
      </c>
      <c r="E152" s="74">
        <f>E43/$D$43%-100</f>
        <v>-0.7</v>
      </c>
      <c r="F152" s="74">
        <f t="shared" ref="F152:R152" si="68">F43/$D$43%-100</f>
        <v>0.5</v>
      </c>
      <c r="G152" s="74">
        <f t="shared" si="68"/>
        <v>3.6</v>
      </c>
      <c r="H152" s="74">
        <f t="shared" si="68"/>
        <v>4.8</v>
      </c>
      <c r="I152" s="74">
        <f t="shared" si="68"/>
        <v>5.4</v>
      </c>
      <c r="J152" s="74">
        <f t="shared" si="68"/>
        <v>6.3</v>
      </c>
      <c r="K152" s="74">
        <f t="shared" si="68"/>
        <v>7</v>
      </c>
      <c r="L152" s="74">
        <f t="shared" si="68"/>
        <v>7.5</v>
      </c>
      <c r="M152" s="74">
        <f t="shared" si="68"/>
        <v>7.7</v>
      </c>
      <c r="N152" s="74">
        <f t="shared" si="68"/>
        <v>7.9</v>
      </c>
      <c r="O152" s="74">
        <f t="shared" si="68"/>
        <v>8.1999999999999993</v>
      </c>
      <c r="P152" s="74">
        <f t="shared" si="68"/>
        <v>8.6999999999999993</v>
      </c>
      <c r="Q152" s="74">
        <f t="shared" si="68"/>
        <v>9.1999999999999993</v>
      </c>
      <c r="R152" s="74">
        <f t="shared" si="68"/>
        <v>9.5</v>
      </c>
      <c r="S152" s="74">
        <f>S43/$D$43%-100</f>
        <v>10.199999999999999</v>
      </c>
      <c r="T152" s="74">
        <f>T43/$D$43%-100</f>
        <v>11.1</v>
      </c>
      <c r="U152" s="74">
        <f t="shared" si="29"/>
        <v>11.4</v>
      </c>
      <c r="V152" s="74">
        <f t="shared" si="30"/>
        <v>11.7</v>
      </c>
      <c r="W152" s="74">
        <f t="shared" si="31"/>
        <v>11.9</v>
      </c>
      <c r="X152" s="74">
        <f t="shared" si="32"/>
        <v>12.5</v>
      </c>
      <c r="Y152" s="74">
        <f t="shared" si="33"/>
        <v>12.8</v>
      </c>
    </row>
    <row r="153" spans="1:25" x14ac:dyDescent="0.2">
      <c r="A153" s="11">
        <v>38</v>
      </c>
      <c r="B153" s="28">
        <v>417</v>
      </c>
      <c r="C153" s="34" t="s">
        <v>22</v>
      </c>
      <c r="D153" s="48">
        <v>0</v>
      </c>
      <c r="E153" s="74">
        <f>E44/$D$44%-100</f>
        <v>2.6</v>
      </c>
      <c r="F153" s="74">
        <f t="shared" ref="F153:R153" si="69">F44/$D$44%-100</f>
        <v>6.1</v>
      </c>
      <c r="G153" s="74">
        <f t="shared" si="69"/>
        <v>10.5</v>
      </c>
      <c r="H153" s="74">
        <f t="shared" si="69"/>
        <v>11.2</v>
      </c>
      <c r="I153" s="74">
        <f t="shared" si="69"/>
        <v>12</v>
      </c>
      <c r="J153" s="74">
        <f t="shared" si="69"/>
        <v>13.3</v>
      </c>
      <c r="K153" s="74">
        <f t="shared" si="69"/>
        <v>13.8</v>
      </c>
      <c r="L153" s="74">
        <f t="shared" si="69"/>
        <v>14.3</v>
      </c>
      <c r="M153" s="74">
        <f t="shared" si="69"/>
        <v>14.7</v>
      </c>
      <c r="N153" s="74">
        <f t="shared" si="69"/>
        <v>15</v>
      </c>
      <c r="O153" s="74">
        <f t="shared" si="69"/>
        <v>15.4</v>
      </c>
      <c r="P153" s="74">
        <f t="shared" si="69"/>
        <v>15.9</v>
      </c>
      <c r="Q153" s="74">
        <f t="shared" si="69"/>
        <v>16.100000000000001</v>
      </c>
      <c r="R153" s="74">
        <f t="shared" si="69"/>
        <v>17.2</v>
      </c>
      <c r="S153" s="74">
        <f>S44/$D$44%-100</f>
        <v>17.7</v>
      </c>
      <c r="T153" s="74">
        <f>T44/$D$44%-100</f>
        <v>18</v>
      </c>
      <c r="U153" s="74">
        <f t="shared" si="29"/>
        <v>18.2</v>
      </c>
      <c r="V153" s="74">
        <f t="shared" si="30"/>
        <v>18.5</v>
      </c>
      <c r="W153" s="74">
        <f t="shared" si="31"/>
        <v>18.600000000000001</v>
      </c>
      <c r="X153" s="74">
        <f t="shared" si="32"/>
        <v>19.399999999999999</v>
      </c>
      <c r="Y153" s="74">
        <f t="shared" si="33"/>
        <v>19.3</v>
      </c>
    </row>
    <row r="154" spans="1:25" customFormat="1" x14ac:dyDescent="0.2">
      <c r="A154" s="11">
        <v>39</v>
      </c>
      <c r="B154" s="28">
        <v>421</v>
      </c>
      <c r="C154" s="34" t="s">
        <v>39</v>
      </c>
      <c r="D154" s="48">
        <v>0</v>
      </c>
      <c r="E154" s="74">
        <f>E45/$D$45%-100</f>
        <v>2.6</v>
      </c>
      <c r="F154" s="74">
        <f t="shared" ref="F154:R154" si="70">F45/$D$45%-100</f>
        <v>3.5</v>
      </c>
      <c r="G154" s="74">
        <f t="shared" si="70"/>
        <v>6.4</v>
      </c>
      <c r="H154" s="74">
        <f t="shared" si="70"/>
        <v>7.5</v>
      </c>
      <c r="I154" s="74">
        <f t="shared" si="70"/>
        <v>7.7</v>
      </c>
      <c r="J154" s="74">
        <f t="shared" si="70"/>
        <v>8</v>
      </c>
      <c r="K154" s="74">
        <f t="shared" si="70"/>
        <v>8.4</v>
      </c>
      <c r="L154" s="74">
        <f t="shared" si="70"/>
        <v>8.4</v>
      </c>
      <c r="M154" s="74">
        <f t="shared" si="70"/>
        <v>9.1999999999999993</v>
      </c>
      <c r="N154" s="74">
        <f t="shared" si="70"/>
        <v>9.9</v>
      </c>
      <c r="O154" s="74">
        <f t="shared" si="70"/>
        <v>10.5</v>
      </c>
      <c r="P154" s="74">
        <f t="shared" si="70"/>
        <v>11.9</v>
      </c>
      <c r="Q154" s="74">
        <f t="shared" si="70"/>
        <v>13.6</v>
      </c>
      <c r="R154" s="74">
        <f t="shared" si="70"/>
        <v>14.1</v>
      </c>
      <c r="S154" s="74">
        <f>S45/$D$45%-100</f>
        <v>14.6</v>
      </c>
      <c r="T154" s="74">
        <f>T45/$D$45%-100</f>
        <v>15.4</v>
      </c>
      <c r="U154" s="74">
        <f t="shared" si="29"/>
        <v>15.6</v>
      </c>
      <c r="V154" s="74">
        <f t="shared" si="30"/>
        <v>16.100000000000001</v>
      </c>
      <c r="W154" s="74">
        <f t="shared" si="31"/>
        <v>17.7</v>
      </c>
      <c r="X154" s="74">
        <f t="shared" si="32"/>
        <v>18.100000000000001</v>
      </c>
      <c r="Y154" s="74">
        <f t="shared" si="33"/>
        <v>18.100000000000001</v>
      </c>
    </row>
    <row r="155" spans="1:25" s="25" customFormat="1" x14ac:dyDescent="0.2">
      <c r="A155" s="11">
        <v>40</v>
      </c>
      <c r="B155" s="28">
        <v>425</v>
      </c>
      <c r="C155" s="34" t="s">
        <v>23</v>
      </c>
      <c r="D155" s="48">
        <v>0</v>
      </c>
      <c r="E155" s="74">
        <f>E46/$D$46%-100</f>
        <v>6.5</v>
      </c>
      <c r="F155" s="74">
        <f t="shared" ref="F155:R155" si="71">F46/$D$46%-100</f>
        <v>11.4</v>
      </c>
      <c r="G155" s="74">
        <f t="shared" si="71"/>
        <v>15.4</v>
      </c>
      <c r="H155" s="74">
        <f t="shared" si="71"/>
        <v>16.7</v>
      </c>
      <c r="I155" s="74">
        <f t="shared" si="71"/>
        <v>17.399999999999999</v>
      </c>
      <c r="J155" s="74">
        <f t="shared" si="71"/>
        <v>18</v>
      </c>
      <c r="K155" s="74">
        <f t="shared" si="71"/>
        <v>19.100000000000001</v>
      </c>
      <c r="L155" s="74">
        <f t="shared" si="71"/>
        <v>20.3</v>
      </c>
      <c r="M155" s="74">
        <f t="shared" si="71"/>
        <v>21.5</v>
      </c>
      <c r="N155" s="74">
        <f t="shared" si="71"/>
        <v>22.4</v>
      </c>
      <c r="O155" s="74">
        <f t="shared" si="71"/>
        <v>24.2</v>
      </c>
      <c r="P155" s="74">
        <f t="shared" si="71"/>
        <v>24.8</v>
      </c>
      <c r="Q155" s="74">
        <f t="shared" si="71"/>
        <v>25.4</v>
      </c>
      <c r="R155" s="74">
        <f t="shared" si="71"/>
        <v>26</v>
      </c>
      <c r="S155" s="74">
        <f>S46/$D$46%-100</f>
        <v>26.9</v>
      </c>
      <c r="T155" s="74">
        <f>T46/$D$46%-100</f>
        <v>27.7</v>
      </c>
      <c r="U155" s="74">
        <f t="shared" si="29"/>
        <v>28.1</v>
      </c>
      <c r="V155" s="74">
        <f t="shared" si="30"/>
        <v>29.1</v>
      </c>
      <c r="W155" s="74">
        <f t="shared" si="31"/>
        <v>29.6</v>
      </c>
      <c r="X155" s="74">
        <f t="shared" si="32"/>
        <v>30.1</v>
      </c>
      <c r="Y155" s="74">
        <f t="shared" si="33"/>
        <v>31.4</v>
      </c>
    </row>
    <row r="156" spans="1:25" customFormat="1" x14ac:dyDescent="0.2">
      <c r="A156" s="11">
        <v>41</v>
      </c>
      <c r="B156" s="28">
        <v>426</v>
      </c>
      <c r="C156" s="34" t="s">
        <v>43</v>
      </c>
      <c r="D156" s="48">
        <v>0</v>
      </c>
      <c r="E156" s="74">
        <f>E47/$D$47%-100</f>
        <v>7.9</v>
      </c>
      <c r="F156" s="74">
        <f t="shared" ref="F156:R156" si="72">F47/$D$47%-100</f>
        <v>13.2</v>
      </c>
      <c r="G156" s="74">
        <f t="shared" si="72"/>
        <v>18.3</v>
      </c>
      <c r="H156" s="74">
        <f t="shared" si="72"/>
        <v>19.8</v>
      </c>
      <c r="I156" s="74">
        <f t="shared" si="72"/>
        <v>20.8</v>
      </c>
      <c r="J156" s="74">
        <f t="shared" si="72"/>
        <v>21.7</v>
      </c>
      <c r="K156" s="74">
        <f t="shared" si="72"/>
        <v>22.3</v>
      </c>
      <c r="L156" s="74">
        <f t="shared" si="72"/>
        <v>22.9</v>
      </c>
      <c r="M156" s="74">
        <f t="shared" si="72"/>
        <v>24.1</v>
      </c>
      <c r="N156" s="74">
        <f t="shared" si="72"/>
        <v>25</v>
      </c>
      <c r="O156" s="74">
        <f t="shared" si="72"/>
        <v>26</v>
      </c>
      <c r="P156" s="74">
        <f t="shared" si="72"/>
        <v>26.9</v>
      </c>
      <c r="Q156" s="74">
        <f t="shared" si="72"/>
        <v>27.5</v>
      </c>
      <c r="R156" s="74">
        <f t="shared" si="72"/>
        <v>28.2</v>
      </c>
      <c r="S156" s="74">
        <f>S47/$D$47%-100</f>
        <v>29.5</v>
      </c>
      <c r="T156" s="74">
        <f>T47/$D$47%-100</f>
        <v>31.5</v>
      </c>
      <c r="U156" s="74">
        <f t="shared" si="29"/>
        <v>32.200000000000003</v>
      </c>
      <c r="V156" s="74">
        <f t="shared" si="30"/>
        <v>32.799999999999997</v>
      </c>
      <c r="W156" s="74">
        <f t="shared" si="31"/>
        <v>33.6</v>
      </c>
      <c r="X156" s="74">
        <f t="shared" si="32"/>
        <v>34.299999999999997</v>
      </c>
      <c r="Y156" s="74">
        <f t="shared" si="33"/>
        <v>35.200000000000003</v>
      </c>
    </row>
    <row r="157" spans="1:25" x14ac:dyDescent="0.2">
      <c r="A157" s="11">
        <v>42</v>
      </c>
      <c r="B157" s="28">
        <v>435</v>
      </c>
      <c r="C157" s="34" t="s">
        <v>24</v>
      </c>
      <c r="D157" s="48">
        <v>0</v>
      </c>
      <c r="E157" s="74">
        <f>E48/$D$48%-100</f>
        <v>6.2</v>
      </c>
      <c r="F157" s="74">
        <f t="shared" ref="F157:R157" si="73">F48/$D$48%-100</f>
        <v>10</v>
      </c>
      <c r="G157" s="74">
        <f t="shared" si="73"/>
        <v>13.6</v>
      </c>
      <c r="H157" s="74">
        <f t="shared" si="73"/>
        <v>14.9</v>
      </c>
      <c r="I157" s="74">
        <f t="shared" si="73"/>
        <v>15.8</v>
      </c>
      <c r="J157" s="74">
        <f t="shared" si="73"/>
        <v>17</v>
      </c>
      <c r="K157" s="74">
        <f t="shared" si="73"/>
        <v>17.8</v>
      </c>
      <c r="L157" s="74">
        <f t="shared" si="73"/>
        <v>18.7</v>
      </c>
      <c r="M157" s="74">
        <f t="shared" si="73"/>
        <v>19.3</v>
      </c>
      <c r="N157" s="74">
        <f t="shared" si="73"/>
        <v>21</v>
      </c>
      <c r="O157" s="74">
        <f t="shared" si="73"/>
        <v>21.5</v>
      </c>
      <c r="P157" s="74">
        <f t="shared" si="73"/>
        <v>22.3</v>
      </c>
      <c r="Q157" s="74">
        <f t="shared" si="73"/>
        <v>23</v>
      </c>
      <c r="R157" s="74">
        <f t="shared" si="73"/>
        <v>23.5</v>
      </c>
      <c r="S157" s="74">
        <f>S48/$D$48%-100</f>
        <v>24.2</v>
      </c>
      <c r="T157" s="74">
        <f>T48/$D$48%-100</f>
        <v>25.1</v>
      </c>
      <c r="U157" s="74">
        <f t="shared" si="29"/>
        <v>25.4</v>
      </c>
      <c r="V157" s="74">
        <f t="shared" si="30"/>
        <v>25.8</v>
      </c>
      <c r="W157" s="74">
        <f t="shared" si="31"/>
        <v>26.4</v>
      </c>
      <c r="X157" s="74">
        <f t="shared" si="32"/>
        <v>27</v>
      </c>
      <c r="Y157" s="74">
        <f t="shared" si="33"/>
        <v>27.3</v>
      </c>
    </row>
    <row r="158" spans="1:25" s="11" customFormat="1" x14ac:dyDescent="0.2">
      <c r="A158" s="11">
        <v>43</v>
      </c>
      <c r="B158" s="28">
        <v>436</v>
      </c>
      <c r="C158" s="34" t="s">
        <v>4</v>
      </c>
      <c r="D158" s="48">
        <v>0</v>
      </c>
      <c r="E158" s="74">
        <f>E49/$D$49%-100</f>
        <v>4.9000000000000004</v>
      </c>
      <c r="F158" s="74">
        <f t="shared" ref="F158:R158" si="74">F49/$D$49%-100</f>
        <v>9.9</v>
      </c>
      <c r="G158" s="74">
        <f t="shared" si="74"/>
        <v>15.5</v>
      </c>
      <c r="H158" s="74">
        <f t="shared" si="74"/>
        <v>16.899999999999999</v>
      </c>
      <c r="I158" s="74">
        <f t="shared" si="74"/>
        <v>18.2</v>
      </c>
      <c r="J158" s="74">
        <f t="shared" si="74"/>
        <v>19.399999999999999</v>
      </c>
      <c r="K158" s="74">
        <f t="shared" si="74"/>
        <v>20.6</v>
      </c>
      <c r="L158" s="74">
        <f t="shared" si="74"/>
        <v>21.6</v>
      </c>
      <c r="M158" s="74">
        <f t="shared" si="74"/>
        <v>22.6</v>
      </c>
      <c r="N158" s="74">
        <f t="shared" si="74"/>
        <v>23.6</v>
      </c>
      <c r="O158" s="74">
        <f t="shared" si="74"/>
        <v>24.4</v>
      </c>
      <c r="P158" s="74">
        <f t="shared" si="74"/>
        <v>25.1</v>
      </c>
      <c r="Q158" s="74">
        <f t="shared" si="74"/>
        <v>25.8</v>
      </c>
      <c r="R158" s="74">
        <f t="shared" si="74"/>
        <v>26.4</v>
      </c>
      <c r="S158" s="74">
        <f>S49/$D$49%-100</f>
        <v>27.8</v>
      </c>
      <c r="T158" s="74">
        <f>T49/$D$49%-100</f>
        <v>28.7</v>
      </c>
      <c r="U158" s="74">
        <f t="shared" si="29"/>
        <v>29.2</v>
      </c>
      <c r="V158" s="74">
        <f t="shared" si="30"/>
        <v>30.1</v>
      </c>
      <c r="W158" s="74">
        <f t="shared" si="31"/>
        <v>30.5</v>
      </c>
      <c r="X158" s="74">
        <f t="shared" si="32"/>
        <v>32.5</v>
      </c>
      <c r="Y158" s="74">
        <f t="shared" si="33"/>
        <v>32.299999999999997</v>
      </c>
    </row>
    <row r="159" spans="1:25" s="11" customFormat="1" x14ac:dyDescent="0.2">
      <c r="A159" s="11">
        <v>44</v>
      </c>
      <c r="B159" s="41">
        <v>437</v>
      </c>
      <c r="C159" s="42" t="s">
        <v>26</v>
      </c>
      <c r="D159" s="51">
        <v>0</v>
      </c>
      <c r="E159" s="75">
        <f>E50/$D$50%-100</f>
        <v>4.0999999999999996</v>
      </c>
      <c r="F159" s="75">
        <f t="shared" ref="F159:R159" si="75">F50/$D$50%-100</f>
        <v>8.4</v>
      </c>
      <c r="G159" s="75">
        <f t="shared" si="75"/>
        <v>15.9</v>
      </c>
      <c r="H159" s="75">
        <f t="shared" si="75"/>
        <v>16.899999999999999</v>
      </c>
      <c r="I159" s="75">
        <f t="shared" si="75"/>
        <v>17.399999999999999</v>
      </c>
      <c r="J159" s="75">
        <f t="shared" si="75"/>
        <v>18</v>
      </c>
      <c r="K159" s="75">
        <f t="shared" si="75"/>
        <v>18.600000000000001</v>
      </c>
      <c r="L159" s="75">
        <f t="shared" si="75"/>
        <v>18.899999999999999</v>
      </c>
      <c r="M159" s="75">
        <f t="shared" si="75"/>
        <v>19.600000000000001</v>
      </c>
      <c r="N159" s="75">
        <f t="shared" si="75"/>
        <v>20.6</v>
      </c>
      <c r="O159" s="75">
        <f t="shared" si="75"/>
        <v>21.3</v>
      </c>
      <c r="P159" s="75">
        <f t="shared" si="75"/>
        <v>21.8</v>
      </c>
      <c r="Q159" s="75">
        <f t="shared" si="75"/>
        <v>22.4</v>
      </c>
      <c r="R159" s="75">
        <f t="shared" si="75"/>
        <v>23.1</v>
      </c>
      <c r="S159" s="75">
        <f>S50/$D$50%-100</f>
        <v>23.8</v>
      </c>
      <c r="T159" s="75">
        <f>T50/$D$50%-100</f>
        <v>24.6</v>
      </c>
      <c r="U159" s="75">
        <f t="shared" si="29"/>
        <v>25</v>
      </c>
      <c r="V159" s="75">
        <f t="shared" si="30"/>
        <v>25.5</v>
      </c>
      <c r="W159" s="75">
        <f t="shared" si="31"/>
        <v>26</v>
      </c>
      <c r="X159" s="75">
        <f t="shared" si="32"/>
        <v>27</v>
      </c>
      <c r="Y159" s="75">
        <f t="shared" si="33"/>
        <v>27.7</v>
      </c>
    </row>
    <row r="160" spans="1:25" s="11" customFormat="1" x14ac:dyDescent="0.2">
      <c r="A160" s="11">
        <v>45</v>
      </c>
      <c r="D160" s="5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</row>
    <row r="161" spans="1:25" s="11" customFormat="1" x14ac:dyDescent="0.2">
      <c r="A161" s="11">
        <v>46</v>
      </c>
      <c r="B161" s="28" t="s">
        <v>1</v>
      </c>
      <c r="C161" s="34" t="s">
        <v>32</v>
      </c>
      <c r="D161" s="48">
        <v>0</v>
      </c>
      <c r="E161" s="74">
        <f>E52/$D$52%-100</f>
        <v>3.8</v>
      </c>
      <c r="F161" s="74">
        <f t="shared" ref="F161:R161" si="76">F52/$D$52%-100</f>
        <v>7.3</v>
      </c>
      <c r="G161" s="74">
        <f t="shared" si="76"/>
        <v>11.5</v>
      </c>
      <c r="H161" s="74">
        <f t="shared" si="76"/>
        <v>12.5</v>
      </c>
      <c r="I161" s="74">
        <f t="shared" si="76"/>
        <v>13.4</v>
      </c>
      <c r="J161" s="74">
        <f t="shared" si="76"/>
        <v>14.3</v>
      </c>
      <c r="K161" s="74">
        <f t="shared" si="76"/>
        <v>15.1</v>
      </c>
      <c r="L161" s="74">
        <f t="shared" si="76"/>
        <v>15.8</v>
      </c>
      <c r="M161" s="74">
        <f t="shared" si="76"/>
        <v>16.600000000000001</v>
      </c>
      <c r="N161" s="74">
        <f t="shared" si="76"/>
        <v>17.5</v>
      </c>
      <c r="O161" s="74">
        <f t="shared" si="76"/>
        <v>18.2</v>
      </c>
      <c r="P161" s="74">
        <f t="shared" si="76"/>
        <v>18.8</v>
      </c>
      <c r="Q161" s="74">
        <f t="shared" si="76"/>
        <v>19.399999999999999</v>
      </c>
      <c r="R161" s="74">
        <f t="shared" si="76"/>
        <v>19.899999999999999</v>
      </c>
      <c r="S161" s="74">
        <f>S52/$D$52%-100</f>
        <v>20.5</v>
      </c>
      <c r="T161" s="74">
        <f>T52/$D$52%-100</f>
        <v>21.2</v>
      </c>
      <c r="U161" s="74">
        <f t="shared" si="29"/>
        <v>21.4</v>
      </c>
      <c r="V161" s="74">
        <f t="shared" si="30"/>
        <v>21.9</v>
      </c>
      <c r="W161" s="74">
        <f t="shared" si="31"/>
        <v>22.2</v>
      </c>
      <c r="X161" s="74">
        <f t="shared" si="32"/>
        <v>22.920072575386701</v>
      </c>
      <c r="Y161" s="74">
        <f t="shared" si="33"/>
        <v>23.3</v>
      </c>
    </row>
    <row r="162" spans="1:25" s="11" customFormat="1" x14ac:dyDescent="0.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25" s="11" customFormat="1" x14ac:dyDescent="0.2">
      <c r="A163" s="1"/>
      <c r="B163" s="1"/>
      <c r="C163" s="2"/>
      <c r="D163" s="3" t="s">
        <v>56</v>
      </c>
      <c r="E163" s="76">
        <f>MIN(E116:E159)</f>
        <v>-6</v>
      </c>
      <c r="F163" s="76">
        <f t="shared" ref="F163:R163" si="77">MIN(F116:F159)</f>
        <v>-5.5</v>
      </c>
      <c r="G163" s="76">
        <f t="shared" si="77"/>
        <v>-3.8</v>
      </c>
      <c r="H163" s="76">
        <f t="shared" si="77"/>
        <v>-3.5</v>
      </c>
      <c r="I163" s="76">
        <f t="shared" si="77"/>
        <v>-2.5</v>
      </c>
      <c r="J163" s="76">
        <f t="shared" si="77"/>
        <v>-2.4</v>
      </c>
      <c r="K163" s="76">
        <f t="shared" si="77"/>
        <v>-3</v>
      </c>
      <c r="L163" s="76">
        <f t="shared" si="77"/>
        <v>-2.7</v>
      </c>
      <c r="M163" s="76">
        <f t="shared" si="77"/>
        <v>-2.6</v>
      </c>
      <c r="N163" s="76">
        <f t="shared" si="77"/>
        <v>-2.1</v>
      </c>
      <c r="O163" s="76">
        <f t="shared" si="77"/>
        <v>-2</v>
      </c>
      <c r="P163" s="76">
        <f t="shared" si="77"/>
        <v>-2.2000000000000002</v>
      </c>
      <c r="Q163" s="76">
        <f t="shared" si="77"/>
        <v>-2</v>
      </c>
      <c r="R163" s="76">
        <f t="shared" si="77"/>
        <v>-1.3</v>
      </c>
      <c r="S163" s="76">
        <f t="shared" ref="S163:X163" si="78">MIN(S116:S159)</f>
        <v>-0.9</v>
      </c>
      <c r="T163" s="76">
        <f t="shared" si="78"/>
        <v>-0.8</v>
      </c>
      <c r="U163" s="76">
        <f t="shared" si="78"/>
        <v>-0.8</v>
      </c>
      <c r="V163" s="76">
        <f t="shared" si="78"/>
        <v>-0.3</v>
      </c>
      <c r="W163" s="76">
        <f t="shared" si="78"/>
        <v>-0.2</v>
      </c>
      <c r="X163" s="76">
        <f t="shared" si="78"/>
        <v>-0.1</v>
      </c>
      <c r="Y163" s="76">
        <f t="shared" ref="Y163" si="79">MIN(Y116:Y159)</f>
        <v>0</v>
      </c>
    </row>
    <row r="164" spans="1:25" s="1" customFormat="1" x14ac:dyDescent="0.2">
      <c r="A164" s="2"/>
      <c r="B164" s="2"/>
      <c r="C164" s="12"/>
      <c r="D164" s="32" t="s">
        <v>57</v>
      </c>
      <c r="E164" s="77">
        <f>MAX(E116:E159)</f>
        <v>13.5</v>
      </c>
      <c r="F164" s="77">
        <f t="shared" ref="F164:R164" si="80">MAX(F116:F159)</f>
        <v>17.100000000000001</v>
      </c>
      <c r="G164" s="77">
        <f t="shared" si="80"/>
        <v>21.1</v>
      </c>
      <c r="H164" s="77">
        <f t="shared" si="80"/>
        <v>22.2</v>
      </c>
      <c r="I164" s="77">
        <f t="shared" si="80"/>
        <v>23.1</v>
      </c>
      <c r="J164" s="77">
        <f t="shared" si="80"/>
        <v>24.5</v>
      </c>
      <c r="K164" s="77">
        <f t="shared" si="80"/>
        <v>24.9</v>
      </c>
      <c r="L164" s="77">
        <f t="shared" si="80"/>
        <v>25.9</v>
      </c>
      <c r="M164" s="77">
        <f t="shared" si="80"/>
        <v>27.9</v>
      </c>
      <c r="N164" s="77">
        <f t="shared" si="80"/>
        <v>28.9</v>
      </c>
      <c r="O164" s="77">
        <f t="shared" si="80"/>
        <v>28.9</v>
      </c>
      <c r="P164" s="77">
        <f t="shared" si="80"/>
        <v>30.5</v>
      </c>
      <c r="Q164" s="77">
        <f t="shared" si="80"/>
        <v>34.1</v>
      </c>
      <c r="R164" s="77">
        <f t="shared" si="80"/>
        <v>34.799999999999997</v>
      </c>
      <c r="S164" s="77">
        <f t="shared" ref="S164:X164" si="81">MAX(S116:S159)</f>
        <v>34.799999999999997</v>
      </c>
      <c r="T164" s="77">
        <f t="shared" si="81"/>
        <v>36.1</v>
      </c>
      <c r="U164" s="77">
        <f t="shared" si="81"/>
        <v>35.700000000000003</v>
      </c>
      <c r="V164" s="77">
        <f t="shared" si="81"/>
        <v>35.9</v>
      </c>
      <c r="W164" s="77">
        <f t="shared" si="81"/>
        <v>36.4</v>
      </c>
      <c r="X164" s="77">
        <f t="shared" si="81"/>
        <v>36.4</v>
      </c>
      <c r="Y164" s="77">
        <f t="shared" ref="Y164" si="82">MAX(Y116:Y159)</f>
        <v>36.1</v>
      </c>
    </row>
    <row r="165" spans="1:25" s="2" customFormat="1" x14ac:dyDescent="0.2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25" s="12" customFormat="1" x14ac:dyDescent="0.2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25" x14ac:dyDescent="0.2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25" customFormat="1" x14ac:dyDescent="0.2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25" s="25" customFormat="1" x14ac:dyDescent="0.2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25" customFormat="1" x14ac:dyDescent="0.2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25" x14ac:dyDescent="0.2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25" s="11" customFormat="1" x14ac:dyDescent="0.2"/>
    <row r="173" spans="1:25" s="11" customFormat="1" x14ac:dyDescent="0.2"/>
    <row r="174" spans="1:25" s="11" customFormat="1" x14ac:dyDescent="0.2"/>
    <row r="175" spans="1:25" s="11" customFormat="1" x14ac:dyDescent="0.2"/>
    <row r="176" spans="1:25" s="11" customFormat="1" x14ac:dyDescent="0.2"/>
    <row r="177" spans="3:18" s="11" customFormat="1" x14ac:dyDescent="0.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s="1" customFormat="1" x14ac:dyDescent="0.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3:18" s="2" customFormat="1" x14ac:dyDescent="0.2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3:18" s="12" customFormat="1" x14ac:dyDescent="0.2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3:18" x14ac:dyDescent="0.2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3:18" customFormat="1" x14ac:dyDescent="0.2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3:18" s="25" customFormat="1" x14ac:dyDescent="0.2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3:18" customFormat="1" x14ac:dyDescent="0.2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3:18" x14ac:dyDescent="0.2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3:18" s="11" customFormat="1" x14ac:dyDescent="0.2"/>
    <row r="187" spans="3:18" s="11" customFormat="1" x14ac:dyDescent="0.2"/>
    <row r="188" spans="3:18" s="11" customFormat="1" x14ac:dyDescent="0.2"/>
    <row r="189" spans="3:18" s="11" customFormat="1" x14ac:dyDescent="0.2"/>
    <row r="190" spans="3:18" s="11" customFormat="1" x14ac:dyDescent="0.2"/>
    <row r="191" spans="3:18" s="11" customFormat="1" x14ac:dyDescent="0.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s="1" customFormat="1" x14ac:dyDescent="0.2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3:18" s="2" customFormat="1" x14ac:dyDescent="0.2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3:18" s="12" customFormat="1" x14ac:dyDescent="0.2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3:18" x14ac:dyDescent="0.2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3:18" customFormat="1" x14ac:dyDescent="0.2"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3:18" s="25" customFormat="1" x14ac:dyDescent="0.2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3:18" customFormat="1" x14ac:dyDescent="0.2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3:18" x14ac:dyDescent="0.2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3:18" s="11" customFormat="1" x14ac:dyDescent="0.2"/>
    <row r="201" spans="3:18" s="11" customFormat="1" x14ac:dyDescent="0.2"/>
    <row r="202" spans="3:18" s="11" customFormat="1" x14ac:dyDescent="0.2"/>
    <row r="203" spans="3:18" s="11" customFormat="1" x14ac:dyDescent="0.2"/>
    <row r="204" spans="3:18" s="11" customFormat="1" x14ac:dyDescent="0.2"/>
    <row r="205" spans="3:18" s="11" customFormat="1" x14ac:dyDescent="0.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s="1" customFormat="1" x14ac:dyDescent="0.2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3:18" s="2" customFormat="1" x14ac:dyDescent="0.2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3:18" s="12" customFormat="1" x14ac:dyDescent="0.2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3:18" x14ac:dyDescent="0.2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3:18" customFormat="1" x14ac:dyDescent="0.2"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3:18" s="25" customFormat="1" x14ac:dyDescent="0.2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3:18" customFormat="1" x14ac:dyDescent="0.2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3:18" x14ac:dyDescent="0.2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3:18" s="11" customFormat="1" x14ac:dyDescent="0.2"/>
    <row r="215" spans="3:18" s="11" customFormat="1" x14ac:dyDescent="0.2"/>
    <row r="216" spans="3:18" s="11" customFormat="1" x14ac:dyDescent="0.2"/>
    <row r="217" spans="3:18" s="11" customFormat="1" x14ac:dyDescent="0.2"/>
    <row r="218" spans="3:18" s="11" customFormat="1" x14ac:dyDescent="0.2"/>
    <row r="219" spans="3:18" s="11" customFormat="1" x14ac:dyDescent="0.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s="1" customFormat="1" x14ac:dyDescent="0.2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3:18" s="2" customFormat="1" x14ac:dyDescent="0.2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3:18" s="12" customFormat="1" x14ac:dyDescent="0.2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3:18" x14ac:dyDescent="0.2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3:18" customFormat="1" x14ac:dyDescent="0.2"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3:18" s="25" customFormat="1" x14ac:dyDescent="0.2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3:18" customFormat="1" x14ac:dyDescent="0.2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3:18" x14ac:dyDescent="0.2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3:18" s="11" customFormat="1" x14ac:dyDescent="0.2"/>
    <row r="229" spans="3:18" s="11" customFormat="1" x14ac:dyDescent="0.2"/>
    <row r="230" spans="3:18" s="11" customFormat="1" x14ac:dyDescent="0.2"/>
    <row r="231" spans="3:18" s="11" customFormat="1" x14ac:dyDescent="0.2"/>
    <row r="232" spans="3:18" s="11" customFormat="1" x14ac:dyDescent="0.2"/>
    <row r="233" spans="3:18" s="11" customFormat="1" x14ac:dyDescent="0.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s="1" customFormat="1" x14ac:dyDescent="0.2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3:18" s="2" customFormat="1" x14ac:dyDescent="0.2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3:18" s="12" customFormat="1" x14ac:dyDescent="0.2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3:18" x14ac:dyDescent="0.2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3:18" customFormat="1" x14ac:dyDescent="0.2"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3:18" s="25" customFormat="1" x14ac:dyDescent="0.2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3:18" customFormat="1" x14ac:dyDescent="0.2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3:18" x14ac:dyDescent="0.2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3:18" s="11" customFormat="1" x14ac:dyDescent="0.2"/>
    <row r="243" spans="3:18" s="11" customFormat="1" x14ac:dyDescent="0.2"/>
    <row r="244" spans="3:18" s="11" customFormat="1" x14ac:dyDescent="0.2"/>
    <row r="245" spans="3:18" s="11" customFormat="1" x14ac:dyDescent="0.2"/>
    <row r="246" spans="3:18" s="11" customFormat="1" x14ac:dyDescent="0.2"/>
    <row r="247" spans="3:18" s="11" customFormat="1" x14ac:dyDescent="0.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s="1" customFormat="1" x14ac:dyDescent="0.2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3:18" s="2" customFormat="1" x14ac:dyDescent="0.2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</row>
    <row r="250" spans="3:18" s="12" customFormat="1" x14ac:dyDescent="0.2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3:18" x14ac:dyDescent="0.2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3:18" customFormat="1" x14ac:dyDescent="0.2"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3:18" s="25" customFormat="1" x14ac:dyDescent="0.2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3:18" customFormat="1" x14ac:dyDescent="0.2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3:18" x14ac:dyDescent="0.2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3:18" s="11" customFormat="1" x14ac:dyDescent="0.2"/>
    <row r="257" spans="3:18" s="11" customFormat="1" x14ac:dyDescent="0.2"/>
    <row r="258" spans="3:18" s="11" customFormat="1" x14ac:dyDescent="0.2"/>
    <row r="259" spans="3:18" s="11" customFormat="1" x14ac:dyDescent="0.2"/>
    <row r="260" spans="3:18" s="11" customFormat="1" x14ac:dyDescent="0.2"/>
    <row r="261" spans="3:18" s="11" customFormat="1" x14ac:dyDescent="0.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s="1" customFormat="1" x14ac:dyDescent="0.2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3:18" s="2" customFormat="1" x14ac:dyDescent="0.2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 spans="3:18" s="12" customFormat="1" x14ac:dyDescent="0.2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3:18" x14ac:dyDescent="0.2"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3:18" customFormat="1" x14ac:dyDescent="0.2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</row>
    <row r="267" spans="3:18" s="25" customFormat="1" x14ac:dyDescent="0.2"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3:18" customFormat="1" x14ac:dyDescent="0.2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3:18" x14ac:dyDescent="0.2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3:18" s="11" customFormat="1" x14ac:dyDescent="0.2"/>
    <row r="271" spans="3:18" s="11" customFormat="1" x14ac:dyDescent="0.2"/>
    <row r="272" spans="3:18" s="11" customFormat="1" x14ac:dyDescent="0.2"/>
    <row r="273" spans="3:18" s="11" customFormat="1" x14ac:dyDescent="0.2"/>
    <row r="274" spans="3:18" s="11" customFormat="1" x14ac:dyDescent="0.2"/>
    <row r="275" spans="3:18" s="11" customFormat="1" x14ac:dyDescent="0.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s="1" customFormat="1" x14ac:dyDescent="0.2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3:18" s="2" customFormat="1" x14ac:dyDescent="0.2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</row>
    <row r="278" spans="3:18" s="12" customFormat="1" x14ac:dyDescent="0.2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3:18" x14ac:dyDescent="0.2"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3:18" customFormat="1" x14ac:dyDescent="0.2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</row>
    <row r="281" spans="3:18" s="25" customFormat="1" x14ac:dyDescent="0.2"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3:18" customFormat="1" x14ac:dyDescent="0.2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3:18" x14ac:dyDescent="0.2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3:18" s="11" customFormat="1" x14ac:dyDescent="0.2"/>
    <row r="285" spans="3:18" s="11" customFormat="1" x14ac:dyDescent="0.2"/>
    <row r="286" spans="3:18" s="11" customFormat="1" x14ac:dyDescent="0.2"/>
    <row r="287" spans="3:18" s="11" customFormat="1" x14ac:dyDescent="0.2"/>
    <row r="288" spans="3:18" s="11" customFormat="1" x14ac:dyDescent="0.2"/>
    <row r="289" spans="3:18" s="11" customFormat="1" x14ac:dyDescent="0.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s="1" customFormat="1" x14ac:dyDescent="0.2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3:18" s="2" customFormat="1" x14ac:dyDescent="0.2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</row>
    <row r="292" spans="3:18" s="12" customFormat="1" x14ac:dyDescent="0.2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3:18" x14ac:dyDescent="0.2"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3:18" customFormat="1" x14ac:dyDescent="0.2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</row>
    <row r="295" spans="3:18" s="25" customFormat="1" x14ac:dyDescent="0.2"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3:18" customFormat="1" x14ac:dyDescent="0.2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3:18" x14ac:dyDescent="0.2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3:18" s="11" customFormat="1" x14ac:dyDescent="0.2"/>
    <row r="299" spans="3:18" s="11" customFormat="1" x14ac:dyDescent="0.2"/>
    <row r="300" spans="3:18" s="11" customFormat="1" x14ac:dyDescent="0.2"/>
    <row r="301" spans="3:18" s="11" customFormat="1" x14ac:dyDescent="0.2"/>
    <row r="302" spans="3:18" s="11" customFormat="1" x14ac:dyDescent="0.2"/>
    <row r="303" spans="3:18" s="11" customFormat="1" x14ac:dyDescent="0.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s="1" customFormat="1" x14ac:dyDescent="0.2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3:18" s="2" customFormat="1" x14ac:dyDescent="0.2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3:18" s="12" customFormat="1" x14ac:dyDescent="0.2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3:18" x14ac:dyDescent="0.2"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3:18" customFormat="1" x14ac:dyDescent="0.2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</row>
    <row r="309" spans="3:18" s="25" customFormat="1" x14ac:dyDescent="0.2"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3:18" customFormat="1" x14ac:dyDescent="0.2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3:18" x14ac:dyDescent="0.2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3:18" s="11" customFormat="1" x14ac:dyDescent="0.2"/>
    <row r="313" spans="3:18" s="11" customFormat="1" x14ac:dyDescent="0.2"/>
    <row r="314" spans="3:18" s="11" customFormat="1" x14ac:dyDescent="0.2"/>
    <row r="315" spans="3:18" s="11" customFormat="1" x14ac:dyDescent="0.2"/>
    <row r="316" spans="3:18" s="11" customFormat="1" x14ac:dyDescent="0.2"/>
    <row r="317" spans="3:18" s="11" customFormat="1" x14ac:dyDescent="0.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s="1" customFormat="1" x14ac:dyDescent="0.2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3:18" s="2" customFormat="1" x14ac:dyDescent="0.2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</row>
    <row r="320" spans="3:18" s="12" customFormat="1" x14ac:dyDescent="0.2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3:18" x14ac:dyDescent="0.2"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3:18" customFormat="1" x14ac:dyDescent="0.2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</row>
    <row r="323" spans="3:18" s="25" customFormat="1" x14ac:dyDescent="0.2"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3:18" customFormat="1" x14ac:dyDescent="0.2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3:18" x14ac:dyDescent="0.2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3:18" s="11" customFormat="1" x14ac:dyDescent="0.2"/>
    <row r="327" spans="3:18" s="11" customFormat="1" x14ac:dyDescent="0.2"/>
    <row r="328" spans="3:18" s="11" customFormat="1" x14ac:dyDescent="0.2"/>
    <row r="329" spans="3:18" s="11" customFormat="1" x14ac:dyDescent="0.2"/>
    <row r="330" spans="3:18" s="11" customFormat="1" x14ac:dyDescent="0.2"/>
    <row r="331" spans="3:18" s="11" customFormat="1" x14ac:dyDescent="0.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s="1" customFormat="1" x14ac:dyDescent="0.2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3:18" s="2" customFormat="1" x14ac:dyDescent="0.2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</row>
    <row r="334" spans="3:18" s="12" customFormat="1" x14ac:dyDescent="0.2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3:18" x14ac:dyDescent="0.2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3:18" customFormat="1" x14ac:dyDescent="0.2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</row>
    <row r="337" spans="3:18" s="25" customFormat="1" x14ac:dyDescent="0.2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3:18" customFormat="1" x14ac:dyDescent="0.2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3:18" x14ac:dyDescent="0.2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3:18" s="11" customFormat="1" x14ac:dyDescent="0.2"/>
    <row r="341" spans="3:18" s="11" customFormat="1" x14ac:dyDescent="0.2"/>
    <row r="342" spans="3:18" s="11" customFormat="1" x14ac:dyDescent="0.2"/>
    <row r="343" spans="3:18" s="11" customFormat="1" x14ac:dyDescent="0.2"/>
    <row r="344" spans="3:18" s="11" customFormat="1" x14ac:dyDescent="0.2"/>
    <row r="345" spans="3:18" s="11" customFormat="1" x14ac:dyDescent="0.2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3:18" s="1" customFormat="1" x14ac:dyDescent="0.2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3:18" s="2" customFormat="1" x14ac:dyDescent="0.2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</row>
    <row r="348" spans="3:18" s="12" customFormat="1" x14ac:dyDescent="0.2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3:18" x14ac:dyDescent="0.2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3:18" customFormat="1" x14ac:dyDescent="0.2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</row>
    <row r="351" spans="3:18" s="25" customFormat="1" x14ac:dyDescent="0.2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3:18" customFormat="1" x14ac:dyDescent="0.2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3:18" x14ac:dyDescent="0.2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3:18" s="11" customFormat="1" x14ac:dyDescent="0.2"/>
    <row r="355" spans="3:18" s="11" customFormat="1" x14ac:dyDescent="0.2"/>
    <row r="356" spans="3:18" s="11" customFormat="1" x14ac:dyDescent="0.2"/>
    <row r="357" spans="3:18" s="11" customFormat="1" x14ac:dyDescent="0.2"/>
    <row r="358" spans="3:18" s="11" customFormat="1" x14ac:dyDescent="0.2"/>
    <row r="359" spans="3:18" s="11" customFormat="1" x14ac:dyDescent="0.2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3:18" s="1" customFormat="1" x14ac:dyDescent="0.2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3:18" s="2" customFormat="1" x14ac:dyDescent="0.2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</row>
    <row r="362" spans="3:18" s="12" customFormat="1" x14ac:dyDescent="0.2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3:18" x14ac:dyDescent="0.2"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3:18" customFormat="1" x14ac:dyDescent="0.2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</row>
    <row r="365" spans="3:18" s="25" customFormat="1" x14ac:dyDescent="0.2"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3:18" customFormat="1" x14ac:dyDescent="0.2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3:18" x14ac:dyDescent="0.2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3:18" s="11" customFormat="1" x14ac:dyDescent="0.2"/>
    <row r="369" spans="3:18" s="11" customFormat="1" x14ac:dyDescent="0.2"/>
    <row r="370" spans="3:18" s="11" customFormat="1" x14ac:dyDescent="0.2"/>
    <row r="371" spans="3:18" s="11" customFormat="1" x14ac:dyDescent="0.2"/>
    <row r="372" spans="3:18" s="11" customFormat="1" x14ac:dyDescent="0.2"/>
    <row r="373" spans="3:18" s="11" customFormat="1" x14ac:dyDescent="0.2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3:18" s="1" customFormat="1" x14ac:dyDescent="0.2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3:18" s="2" customFormat="1" x14ac:dyDescent="0.2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</row>
    <row r="376" spans="3:18" s="12" customFormat="1" x14ac:dyDescent="0.2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3:18" x14ac:dyDescent="0.2"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3:18" customFormat="1" x14ac:dyDescent="0.2"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3:18" s="25" customFormat="1" x14ac:dyDescent="0.2"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3:18" customFormat="1" x14ac:dyDescent="0.2"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3:18" x14ac:dyDescent="0.2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3:18" s="11" customFormat="1" x14ac:dyDescent="0.2"/>
    <row r="383" spans="3:18" s="11" customFormat="1" x14ac:dyDescent="0.2"/>
    <row r="384" spans="3:18" s="11" customFormat="1" x14ac:dyDescent="0.2"/>
    <row r="385" spans="3:18" s="11" customFormat="1" x14ac:dyDescent="0.2"/>
    <row r="386" spans="3:18" s="11" customFormat="1" x14ac:dyDescent="0.2"/>
    <row r="387" spans="3:18" s="11" customFormat="1" x14ac:dyDescent="0.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3:18" s="1" customFormat="1" x14ac:dyDescent="0.2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3:18" s="2" customFormat="1" x14ac:dyDescent="0.2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3:18" s="12" customFormat="1" x14ac:dyDescent="0.2"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3:18" x14ac:dyDescent="0.2"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3:18" customFormat="1" x14ac:dyDescent="0.2"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</row>
    <row r="393" spans="3:18" s="25" customFormat="1" x14ac:dyDescent="0.2"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3:18" customFormat="1" x14ac:dyDescent="0.2"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3:18" x14ac:dyDescent="0.2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3:18" s="11" customFormat="1" x14ac:dyDescent="0.2"/>
    <row r="397" spans="3:18" s="11" customFormat="1" x14ac:dyDescent="0.2"/>
    <row r="398" spans="3:18" s="11" customFormat="1" x14ac:dyDescent="0.2"/>
    <row r="399" spans="3:18" s="11" customFormat="1" x14ac:dyDescent="0.2"/>
    <row r="400" spans="3:18" s="11" customFormat="1" x14ac:dyDescent="0.2"/>
    <row r="401" spans="3:18" s="11" customFormat="1" x14ac:dyDescent="0.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3:18" s="1" customFormat="1" x14ac:dyDescent="0.2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3:18" s="2" customFormat="1" x14ac:dyDescent="0.2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</row>
    <row r="404" spans="3:18" s="12" customFormat="1" x14ac:dyDescent="0.2"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3:18" x14ac:dyDescent="0.2"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3:18" customFormat="1" x14ac:dyDescent="0.2"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</row>
    <row r="407" spans="3:18" s="25" customFormat="1" x14ac:dyDescent="0.2"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3:18" customFormat="1" x14ac:dyDescent="0.2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3:18" x14ac:dyDescent="0.2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3:18" s="11" customFormat="1" x14ac:dyDescent="0.2"/>
    <row r="411" spans="3:18" s="11" customFormat="1" x14ac:dyDescent="0.2"/>
    <row r="412" spans="3:18" s="11" customFormat="1" x14ac:dyDescent="0.2"/>
    <row r="413" spans="3:18" s="11" customFormat="1" x14ac:dyDescent="0.2"/>
    <row r="414" spans="3:18" s="11" customFormat="1" x14ac:dyDescent="0.2"/>
    <row r="415" spans="3:18" s="11" customFormat="1" x14ac:dyDescent="0.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3:18" s="1" customFormat="1" x14ac:dyDescent="0.2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3:18" s="2" customFormat="1" x14ac:dyDescent="0.2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</row>
    <row r="418" spans="3:18" s="12" customFormat="1" x14ac:dyDescent="0.2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3:18" x14ac:dyDescent="0.2"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3:18" customFormat="1" x14ac:dyDescent="0.2"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</row>
    <row r="421" spans="3:18" s="25" customFormat="1" x14ac:dyDescent="0.2"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3:18" customFormat="1" x14ac:dyDescent="0.2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3:18" x14ac:dyDescent="0.2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3:18" s="11" customFormat="1" x14ac:dyDescent="0.2"/>
    <row r="425" spans="3:18" s="11" customFormat="1" x14ac:dyDescent="0.2"/>
    <row r="426" spans="3:18" s="11" customFormat="1" x14ac:dyDescent="0.2"/>
    <row r="427" spans="3:18" s="11" customFormat="1" x14ac:dyDescent="0.2"/>
    <row r="428" spans="3:18" s="11" customFormat="1" x14ac:dyDescent="0.2"/>
    <row r="429" spans="3:18" s="11" customFormat="1" x14ac:dyDescent="0.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3:18" s="1" customFormat="1" x14ac:dyDescent="0.2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3:18" s="2" customFormat="1" x14ac:dyDescent="0.2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</row>
    <row r="432" spans="3:18" s="12" customFormat="1" x14ac:dyDescent="0.2"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3:18" x14ac:dyDescent="0.2"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3:18" customFormat="1" x14ac:dyDescent="0.2"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</row>
    <row r="435" spans="3:18" s="25" customFormat="1" x14ac:dyDescent="0.2"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3:18" customFormat="1" x14ac:dyDescent="0.2"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3:18" x14ac:dyDescent="0.2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3:18" s="11" customFormat="1" x14ac:dyDescent="0.2"/>
    <row r="439" spans="3:18" s="11" customFormat="1" x14ac:dyDescent="0.2"/>
    <row r="440" spans="3:18" s="11" customFormat="1" x14ac:dyDescent="0.2"/>
    <row r="441" spans="3:18" s="11" customFormat="1" x14ac:dyDescent="0.2"/>
    <row r="442" spans="3:18" s="11" customFormat="1" x14ac:dyDescent="0.2"/>
    <row r="443" spans="3:18" s="11" customFormat="1" x14ac:dyDescent="0.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3:18" s="1" customFormat="1" x14ac:dyDescent="0.2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3:18" s="2" customFormat="1" x14ac:dyDescent="0.2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</row>
    <row r="446" spans="3:18" s="12" customFormat="1" x14ac:dyDescent="0.2"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3:18" x14ac:dyDescent="0.2"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3:18" customFormat="1" x14ac:dyDescent="0.2"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</row>
    <row r="449" spans="3:18" s="25" customFormat="1" x14ac:dyDescent="0.2"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3:18" customFormat="1" x14ac:dyDescent="0.2"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3:18" x14ac:dyDescent="0.2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3:18" s="11" customFormat="1" x14ac:dyDescent="0.2"/>
    <row r="453" spans="3:18" s="11" customFormat="1" x14ac:dyDescent="0.2"/>
    <row r="454" spans="3:18" s="11" customFormat="1" x14ac:dyDescent="0.2"/>
    <row r="455" spans="3:18" s="11" customFormat="1" x14ac:dyDescent="0.2"/>
    <row r="456" spans="3:18" s="11" customFormat="1" x14ac:dyDescent="0.2"/>
    <row r="457" spans="3:18" s="11" customFormat="1" x14ac:dyDescent="0.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3:18" s="1" customFormat="1" x14ac:dyDescent="0.2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3:18" s="2" customFormat="1" x14ac:dyDescent="0.2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</row>
    <row r="460" spans="3:18" s="12" customFormat="1" x14ac:dyDescent="0.2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3:18" x14ac:dyDescent="0.2"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3:18" customFormat="1" x14ac:dyDescent="0.2"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</row>
    <row r="463" spans="3:18" s="25" customFormat="1" x14ac:dyDescent="0.2"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3:18" customFormat="1" x14ac:dyDescent="0.2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3:18" x14ac:dyDescent="0.2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3:18" s="11" customFormat="1" x14ac:dyDescent="0.2"/>
    <row r="467" spans="3:18" s="11" customFormat="1" x14ac:dyDescent="0.2"/>
    <row r="468" spans="3:18" s="11" customFormat="1" x14ac:dyDescent="0.2"/>
    <row r="469" spans="3:18" s="11" customFormat="1" x14ac:dyDescent="0.2"/>
    <row r="470" spans="3:18" s="11" customFormat="1" x14ac:dyDescent="0.2"/>
    <row r="471" spans="3:18" s="11" customFormat="1" x14ac:dyDescent="0.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3:18" s="1" customFormat="1" x14ac:dyDescent="0.2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3:18" s="2" customFormat="1" x14ac:dyDescent="0.2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</row>
    <row r="474" spans="3:18" s="12" customFormat="1" x14ac:dyDescent="0.2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3:18" x14ac:dyDescent="0.2"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3:18" customFormat="1" x14ac:dyDescent="0.2"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</row>
    <row r="477" spans="3:18" s="25" customFormat="1" x14ac:dyDescent="0.2"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3:18" customFormat="1" x14ac:dyDescent="0.2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3:18" x14ac:dyDescent="0.2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3:18" s="11" customFormat="1" x14ac:dyDescent="0.2"/>
    <row r="481" spans="3:18" s="11" customFormat="1" x14ac:dyDescent="0.2"/>
    <row r="482" spans="3:18" s="11" customFormat="1" x14ac:dyDescent="0.2"/>
    <row r="483" spans="3:18" s="11" customFormat="1" x14ac:dyDescent="0.2"/>
    <row r="484" spans="3:18" s="11" customFormat="1" x14ac:dyDescent="0.2"/>
    <row r="485" spans="3:18" s="11" customFormat="1" x14ac:dyDescent="0.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3:18" s="1" customFormat="1" x14ac:dyDescent="0.2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3:18" s="2" customFormat="1" x14ac:dyDescent="0.2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</row>
    <row r="488" spans="3:18" s="12" customFormat="1" x14ac:dyDescent="0.2"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3:18" x14ac:dyDescent="0.2"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3:18" customFormat="1" x14ac:dyDescent="0.2"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</row>
    <row r="491" spans="3:18" s="25" customFormat="1" x14ac:dyDescent="0.2"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3:18" customFormat="1" x14ac:dyDescent="0.2"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3:18" x14ac:dyDescent="0.2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3:18" s="11" customFormat="1" x14ac:dyDescent="0.2"/>
    <row r="495" spans="3:18" s="11" customFormat="1" x14ac:dyDescent="0.2"/>
    <row r="496" spans="3:18" s="11" customFormat="1" x14ac:dyDescent="0.2"/>
    <row r="497" spans="3:18" s="11" customFormat="1" x14ac:dyDescent="0.2"/>
    <row r="498" spans="3:18" s="11" customFormat="1" x14ac:dyDescent="0.2"/>
    <row r="499" spans="3:18" s="11" customFormat="1" x14ac:dyDescent="0.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3:18" s="1" customFormat="1" x14ac:dyDescent="0.2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3:18" s="2" customFormat="1" x14ac:dyDescent="0.2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</row>
    <row r="502" spans="3:18" s="12" customFormat="1" x14ac:dyDescent="0.2"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3:18" x14ac:dyDescent="0.2"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3:18" customFormat="1" x14ac:dyDescent="0.2"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</row>
    <row r="505" spans="3:18" s="25" customFormat="1" x14ac:dyDescent="0.2"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3:18" customFormat="1" x14ac:dyDescent="0.2"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3:18" x14ac:dyDescent="0.2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3:18" s="11" customFormat="1" x14ac:dyDescent="0.2"/>
    <row r="509" spans="3:18" s="11" customFormat="1" x14ac:dyDescent="0.2"/>
    <row r="510" spans="3:18" s="11" customFormat="1" x14ac:dyDescent="0.2"/>
    <row r="511" spans="3:18" s="11" customFormat="1" x14ac:dyDescent="0.2"/>
    <row r="512" spans="3:18" s="11" customFormat="1" x14ac:dyDescent="0.2"/>
    <row r="513" spans="3:18" s="11" customFormat="1" x14ac:dyDescent="0.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3:18" s="1" customFormat="1" x14ac:dyDescent="0.2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3:18" s="2" customFormat="1" x14ac:dyDescent="0.2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</row>
    <row r="516" spans="3:18" s="12" customFormat="1" x14ac:dyDescent="0.2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3:18" x14ac:dyDescent="0.2"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3:18" customFormat="1" x14ac:dyDescent="0.2"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</row>
    <row r="519" spans="3:18" s="25" customFormat="1" x14ac:dyDescent="0.2"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3:18" customFormat="1" x14ac:dyDescent="0.2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3:18" x14ac:dyDescent="0.2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3:18" s="11" customFormat="1" x14ac:dyDescent="0.2"/>
    <row r="523" spans="3:18" s="11" customFormat="1" x14ac:dyDescent="0.2"/>
    <row r="524" spans="3:18" s="11" customFormat="1" x14ac:dyDescent="0.2"/>
    <row r="525" spans="3:18" s="11" customFormat="1" x14ac:dyDescent="0.2"/>
    <row r="526" spans="3:18" s="11" customFormat="1" x14ac:dyDescent="0.2"/>
    <row r="527" spans="3:18" s="11" customFormat="1" x14ac:dyDescent="0.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3:18" s="1" customFormat="1" x14ac:dyDescent="0.2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3:18" s="2" customFormat="1" x14ac:dyDescent="0.2"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</row>
    <row r="530" spans="3:18" s="12" customFormat="1" x14ac:dyDescent="0.2"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3:18" x14ac:dyDescent="0.2"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3:18" customFormat="1" x14ac:dyDescent="0.2"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</row>
    <row r="533" spans="3:18" s="25" customFormat="1" x14ac:dyDescent="0.2"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3:18" customFormat="1" x14ac:dyDescent="0.2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3:18" x14ac:dyDescent="0.2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3:18" s="11" customFormat="1" x14ac:dyDescent="0.2"/>
    <row r="537" spans="3:18" s="11" customFormat="1" x14ac:dyDescent="0.2"/>
    <row r="538" spans="3:18" s="11" customFormat="1" x14ac:dyDescent="0.2"/>
    <row r="539" spans="3:18" s="11" customFormat="1" x14ac:dyDescent="0.2"/>
    <row r="540" spans="3:18" s="11" customFormat="1" x14ac:dyDescent="0.2"/>
    <row r="541" spans="3:18" s="11" customFormat="1" x14ac:dyDescent="0.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3:18" s="1" customFormat="1" x14ac:dyDescent="0.2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3:18" s="2" customFormat="1" x14ac:dyDescent="0.2"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</row>
    <row r="544" spans="3:18" s="12" customFormat="1" x14ac:dyDescent="0.2"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3:18" x14ac:dyDescent="0.2"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3:18" customFormat="1" x14ac:dyDescent="0.2"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</row>
    <row r="547" spans="3:18" s="25" customFormat="1" x14ac:dyDescent="0.2"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3:18" customFormat="1" x14ac:dyDescent="0.2"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3:18" x14ac:dyDescent="0.2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3:18" s="11" customFormat="1" x14ac:dyDescent="0.2"/>
    <row r="551" spans="3:18" s="11" customFormat="1" x14ac:dyDescent="0.2"/>
    <row r="552" spans="3:18" s="11" customFormat="1" x14ac:dyDescent="0.2"/>
    <row r="553" spans="3:18" s="11" customFormat="1" x14ac:dyDescent="0.2"/>
    <row r="554" spans="3:18" s="11" customFormat="1" x14ac:dyDescent="0.2"/>
    <row r="555" spans="3:18" s="11" customFormat="1" x14ac:dyDescent="0.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3:18" s="1" customFormat="1" x14ac:dyDescent="0.2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3:18" s="2" customFormat="1" x14ac:dyDescent="0.2"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</row>
    <row r="558" spans="3:18" s="12" customFormat="1" x14ac:dyDescent="0.2"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3:18" x14ac:dyDescent="0.2"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3:18" customFormat="1" x14ac:dyDescent="0.2"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</row>
    <row r="561" spans="3:18" s="25" customFormat="1" x14ac:dyDescent="0.2"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3:18" customFormat="1" x14ac:dyDescent="0.2"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3:18" x14ac:dyDescent="0.2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3:18" s="11" customFormat="1" x14ac:dyDescent="0.2"/>
    <row r="565" spans="3:18" s="11" customFormat="1" x14ac:dyDescent="0.2"/>
    <row r="566" spans="3:18" s="11" customFormat="1" x14ac:dyDescent="0.2"/>
    <row r="567" spans="3:18" s="11" customFormat="1" x14ac:dyDescent="0.2"/>
    <row r="568" spans="3:18" s="11" customFormat="1" x14ac:dyDescent="0.2"/>
    <row r="569" spans="3:18" s="11" customFormat="1" x14ac:dyDescent="0.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3:18" s="1" customFormat="1" x14ac:dyDescent="0.2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3:18" s="2" customFormat="1" x14ac:dyDescent="0.2"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</row>
    <row r="572" spans="3:18" s="12" customFormat="1" x14ac:dyDescent="0.2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3:18" x14ac:dyDescent="0.2"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3:18" customFormat="1" x14ac:dyDescent="0.2"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</row>
    <row r="575" spans="3:18" s="25" customFormat="1" x14ac:dyDescent="0.2"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3:18" customFormat="1" x14ac:dyDescent="0.2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3:18" x14ac:dyDescent="0.2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3:18" s="11" customFormat="1" x14ac:dyDescent="0.2"/>
    <row r="579" spans="3:18" s="11" customFormat="1" x14ac:dyDescent="0.2"/>
    <row r="580" spans="3:18" s="11" customFormat="1" x14ac:dyDescent="0.2"/>
    <row r="581" spans="3:18" s="11" customFormat="1" x14ac:dyDescent="0.2"/>
    <row r="582" spans="3:18" s="11" customFormat="1" x14ac:dyDescent="0.2"/>
    <row r="583" spans="3:18" s="11" customFormat="1" x14ac:dyDescent="0.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3:18" s="1" customFormat="1" x14ac:dyDescent="0.2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3:18" s="2" customFormat="1" x14ac:dyDescent="0.2"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</row>
    <row r="586" spans="3:18" s="12" customFormat="1" x14ac:dyDescent="0.2"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3:18" x14ac:dyDescent="0.2"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3:18" customFormat="1" x14ac:dyDescent="0.2"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</row>
    <row r="589" spans="3:18" s="25" customFormat="1" x14ac:dyDescent="0.2"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3:18" customFormat="1" x14ac:dyDescent="0.2"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3:18" x14ac:dyDescent="0.2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3:18" s="11" customFormat="1" x14ac:dyDescent="0.2"/>
    <row r="593" spans="3:18" s="11" customFormat="1" x14ac:dyDescent="0.2"/>
    <row r="594" spans="3:18" s="11" customFormat="1" x14ac:dyDescent="0.2"/>
    <row r="595" spans="3:18" s="11" customFormat="1" x14ac:dyDescent="0.2"/>
    <row r="596" spans="3:18" s="11" customFormat="1" x14ac:dyDescent="0.2"/>
    <row r="597" spans="3:18" s="11" customFormat="1" x14ac:dyDescent="0.2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3:18" s="1" customFormat="1" x14ac:dyDescent="0.2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3:18" s="2" customFormat="1" x14ac:dyDescent="0.2"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</row>
    <row r="600" spans="3:18" s="12" customFormat="1" x14ac:dyDescent="0.2"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3:18" x14ac:dyDescent="0.2"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3:18" customFormat="1" x14ac:dyDescent="0.2"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</row>
    <row r="603" spans="3:18" s="25" customFormat="1" x14ac:dyDescent="0.2"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3:18" customFormat="1" x14ac:dyDescent="0.2"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3:18" x14ac:dyDescent="0.2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3:18" s="11" customFormat="1" x14ac:dyDescent="0.2"/>
    <row r="607" spans="3:18" s="11" customFormat="1" x14ac:dyDescent="0.2"/>
    <row r="608" spans="3:18" s="11" customFormat="1" x14ac:dyDescent="0.2"/>
    <row r="609" spans="3:18" s="11" customFormat="1" x14ac:dyDescent="0.2"/>
    <row r="610" spans="3:18" s="11" customFormat="1" x14ac:dyDescent="0.2"/>
    <row r="611" spans="3:18" s="11" customFormat="1" x14ac:dyDescent="0.2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3:18" s="1" customFormat="1" x14ac:dyDescent="0.2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3:18" s="2" customFormat="1" x14ac:dyDescent="0.2"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</row>
    <row r="614" spans="3:18" s="12" customFormat="1" x14ac:dyDescent="0.2"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3:18" x14ac:dyDescent="0.2"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3:18" customFormat="1" x14ac:dyDescent="0.2"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</row>
    <row r="617" spans="3:18" s="25" customFormat="1" x14ac:dyDescent="0.2"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3:18" customFormat="1" x14ac:dyDescent="0.2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3:18" x14ac:dyDescent="0.2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3:18" s="11" customFormat="1" x14ac:dyDescent="0.2"/>
    <row r="621" spans="3:18" s="11" customFormat="1" x14ac:dyDescent="0.2"/>
    <row r="622" spans="3:18" s="11" customFormat="1" x14ac:dyDescent="0.2"/>
    <row r="623" spans="3:18" s="11" customFormat="1" x14ac:dyDescent="0.2"/>
    <row r="624" spans="3:18" s="11" customFormat="1" x14ac:dyDescent="0.2"/>
    <row r="625" spans="3:18" s="11" customFormat="1" x14ac:dyDescent="0.2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3:18" s="1" customFormat="1" x14ac:dyDescent="0.2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3:18" s="2" customFormat="1" x14ac:dyDescent="0.2"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</row>
    <row r="628" spans="3:18" s="12" customFormat="1" x14ac:dyDescent="0.2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3:18" x14ac:dyDescent="0.2"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3:18" customFormat="1" x14ac:dyDescent="0.2"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</row>
    <row r="631" spans="3:18" s="25" customFormat="1" x14ac:dyDescent="0.2"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3:18" customFormat="1" x14ac:dyDescent="0.2"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3:18" x14ac:dyDescent="0.2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3:18" s="11" customFormat="1" x14ac:dyDescent="0.2"/>
    <row r="635" spans="3:18" s="11" customFormat="1" x14ac:dyDescent="0.2"/>
    <row r="636" spans="3:18" s="11" customFormat="1" x14ac:dyDescent="0.2"/>
    <row r="637" spans="3:18" s="11" customFormat="1" x14ac:dyDescent="0.2"/>
    <row r="638" spans="3:18" s="11" customFormat="1" x14ac:dyDescent="0.2"/>
    <row r="639" spans="3:18" s="11" customFormat="1" x14ac:dyDescent="0.2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3:18" s="1" customFormat="1" x14ac:dyDescent="0.2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3:18" s="2" customFormat="1" x14ac:dyDescent="0.2"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</row>
    <row r="642" spans="3:18" s="12" customFormat="1" x14ac:dyDescent="0.2"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3:18" x14ac:dyDescent="0.2"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3:18" customFormat="1" x14ac:dyDescent="0.2"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</row>
    <row r="645" spans="3:18" s="25" customFormat="1" x14ac:dyDescent="0.2"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3:18" customFormat="1" x14ac:dyDescent="0.2"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3:18" x14ac:dyDescent="0.2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3:18" s="11" customFormat="1" x14ac:dyDescent="0.2"/>
    <row r="649" spans="3:18" s="11" customFormat="1" x14ac:dyDescent="0.2"/>
    <row r="650" spans="3:18" s="11" customFormat="1" x14ac:dyDescent="0.2"/>
    <row r="651" spans="3:18" s="11" customFormat="1" x14ac:dyDescent="0.2"/>
    <row r="652" spans="3:18" s="11" customFormat="1" x14ac:dyDescent="0.2"/>
    <row r="653" spans="3:18" s="11" customFormat="1" x14ac:dyDescent="0.2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3:18" s="1" customFormat="1" x14ac:dyDescent="0.2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3:18" s="2" customFormat="1" x14ac:dyDescent="0.2"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</row>
    <row r="656" spans="3:18" s="12" customFormat="1" x14ac:dyDescent="0.2"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3:18" x14ac:dyDescent="0.2"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3:18" customFormat="1" x14ac:dyDescent="0.2"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</row>
    <row r="659" spans="3:18" s="25" customFormat="1" x14ac:dyDescent="0.2"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3:18" customFormat="1" x14ac:dyDescent="0.2"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3:18" x14ac:dyDescent="0.2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3:18" s="11" customFormat="1" x14ac:dyDescent="0.2"/>
    <row r="663" spans="3:18" s="11" customFormat="1" x14ac:dyDescent="0.2"/>
    <row r="664" spans="3:18" s="11" customFormat="1" x14ac:dyDescent="0.2"/>
    <row r="665" spans="3:18" s="11" customFormat="1" x14ac:dyDescent="0.2"/>
    <row r="666" spans="3:18" s="11" customFormat="1" x14ac:dyDescent="0.2"/>
    <row r="667" spans="3:18" s="11" customFormat="1" x14ac:dyDescent="0.2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3:18" s="1" customFormat="1" x14ac:dyDescent="0.2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3:18" s="2" customFormat="1" x14ac:dyDescent="0.2"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</row>
    <row r="670" spans="3:18" s="12" customFormat="1" x14ac:dyDescent="0.2"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3:18" x14ac:dyDescent="0.2"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3:18" customFormat="1" x14ac:dyDescent="0.2"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</row>
    <row r="673" spans="3:18" s="25" customFormat="1" x14ac:dyDescent="0.2"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3:18" customFormat="1" x14ac:dyDescent="0.2"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3:18" x14ac:dyDescent="0.2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3:18" s="11" customFormat="1" x14ac:dyDescent="0.2"/>
    <row r="677" spans="3:18" s="11" customFormat="1" x14ac:dyDescent="0.2"/>
    <row r="678" spans="3:18" s="11" customFormat="1" x14ac:dyDescent="0.2"/>
    <row r="679" spans="3:18" s="11" customFormat="1" x14ac:dyDescent="0.2"/>
    <row r="680" spans="3:18" s="11" customFormat="1" x14ac:dyDescent="0.2"/>
    <row r="681" spans="3:18" s="11" customFormat="1" x14ac:dyDescent="0.2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3:18" s="1" customFormat="1" x14ac:dyDescent="0.2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3:18" s="2" customFormat="1" x14ac:dyDescent="0.2"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</row>
    <row r="684" spans="3:18" s="12" customFormat="1" x14ac:dyDescent="0.2"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3:18" x14ac:dyDescent="0.2"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3:18" customFormat="1" x14ac:dyDescent="0.2"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</row>
    <row r="687" spans="3:18" s="25" customFormat="1" x14ac:dyDescent="0.2"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3:18" customFormat="1" x14ac:dyDescent="0.2"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3:18" x14ac:dyDescent="0.2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3:18" s="11" customFormat="1" x14ac:dyDescent="0.2"/>
    <row r="691" spans="3:18" s="11" customFormat="1" x14ac:dyDescent="0.2"/>
    <row r="692" spans="3:18" s="11" customFormat="1" x14ac:dyDescent="0.2"/>
    <row r="693" spans="3:18" s="11" customFormat="1" x14ac:dyDescent="0.2"/>
    <row r="694" spans="3:18" s="11" customFormat="1" x14ac:dyDescent="0.2"/>
    <row r="695" spans="3:18" s="11" customFormat="1" x14ac:dyDescent="0.2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3:18" s="1" customFormat="1" x14ac:dyDescent="0.2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3:18" s="2" customFormat="1" x14ac:dyDescent="0.2"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</row>
    <row r="698" spans="3:18" s="12" customFormat="1" x14ac:dyDescent="0.2"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3:18" x14ac:dyDescent="0.2"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3:18" customFormat="1" x14ac:dyDescent="0.2"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</row>
    <row r="701" spans="3:18" s="25" customFormat="1" x14ac:dyDescent="0.2"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3:18" customFormat="1" x14ac:dyDescent="0.2"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3:18" x14ac:dyDescent="0.2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3:18" s="11" customFormat="1" x14ac:dyDescent="0.2"/>
    <row r="705" spans="3:18" s="11" customFormat="1" x14ac:dyDescent="0.2"/>
    <row r="706" spans="3:18" s="11" customFormat="1" x14ac:dyDescent="0.2"/>
    <row r="707" spans="3:18" s="11" customFormat="1" x14ac:dyDescent="0.2"/>
    <row r="708" spans="3:18" s="11" customFormat="1" x14ac:dyDescent="0.2"/>
    <row r="709" spans="3:18" s="11" customFormat="1" x14ac:dyDescent="0.2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3:18" s="1" customFormat="1" x14ac:dyDescent="0.2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3:18" s="2" customFormat="1" x14ac:dyDescent="0.2"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</row>
    <row r="712" spans="3:18" s="12" customFormat="1" x14ac:dyDescent="0.2"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3:18" x14ac:dyDescent="0.2"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3:18" customFormat="1" x14ac:dyDescent="0.2"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</row>
    <row r="715" spans="3:18" s="25" customFormat="1" x14ac:dyDescent="0.2"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3:18" customFormat="1" x14ac:dyDescent="0.2"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3:18" x14ac:dyDescent="0.2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3:18" s="11" customFormat="1" x14ac:dyDescent="0.2"/>
    <row r="719" spans="3:18" s="11" customFormat="1" x14ac:dyDescent="0.2"/>
    <row r="720" spans="3:18" s="11" customFormat="1" x14ac:dyDescent="0.2"/>
    <row r="721" spans="3:18" s="11" customFormat="1" x14ac:dyDescent="0.2"/>
    <row r="722" spans="3:18" s="11" customFormat="1" x14ac:dyDescent="0.2"/>
    <row r="723" spans="3:18" s="11" customFormat="1" x14ac:dyDescent="0.2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3:18" s="1" customFormat="1" x14ac:dyDescent="0.2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3:18" s="2" customFormat="1" x14ac:dyDescent="0.2"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</row>
    <row r="726" spans="3:18" s="12" customFormat="1" x14ac:dyDescent="0.2"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3:18" x14ac:dyDescent="0.2"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3:18" customFormat="1" x14ac:dyDescent="0.2"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</row>
    <row r="729" spans="3:18" s="25" customFormat="1" x14ac:dyDescent="0.2"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3:18" customFormat="1" x14ac:dyDescent="0.2"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3:18" x14ac:dyDescent="0.2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3:18" s="11" customFormat="1" x14ac:dyDescent="0.2"/>
    <row r="733" spans="3:18" s="11" customFormat="1" x14ac:dyDescent="0.2"/>
    <row r="734" spans="3:18" s="11" customFormat="1" x14ac:dyDescent="0.2"/>
    <row r="735" spans="3:18" s="11" customFormat="1" x14ac:dyDescent="0.2"/>
    <row r="736" spans="3:18" s="11" customFormat="1" x14ac:dyDescent="0.2"/>
    <row r="737" spans="3:18" s="11" customFormat="1" x14ac:dyDescent="0.2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3:18" s="1" customFormat="1" x14ac:dyDescent="0.2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3:18" s="2" customFormat="1" x14ac:dyDescent="0.2"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</row>
    <row r="740" spans="3:18" s="12" customFormat="1" x14ac:dyDescent="0.2"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3:18" x14ac:dyDescent="0.2"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3:18" customFormat="1" x14ac:dyDescent="0.2"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</row>
    <row r="743" spans="3:18" s="25" customFormat="1" x14ac:dyDescent="0.2"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3:18" customFormat="1" x14ac:dyDescent="0.2"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3:18" x14ac:dyDescent="0.2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3:18" s="11" customFormat="1" x14ac:dyDescent="0.2"/>
    <row r="747" spans="3:18" s="11" customFormat="1" x14ac:dyDescent="0.2"/>
    <row r="748" spans="3:18" s="11" customFormat="1" x14ac:dyDescent="0.2"/>
    <row r="749" spans="3:18" s="11" customFormat="1" x14ac:dyDescent="0.2"/>
    <row r="750" spans="3:18" s="11" customFormat="1" x14ac:dyDescent="0.2"/>
    <row r="751" spans="3:18" s="11" customFormat="1" x14ac:dyDescent="0.2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3:18" s="1" customFormat="1" x14ac:dyDescent="0.2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3:18" s="2" customFormat="1" x14ac:dyDescent="0.2"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</row>
    <row r="754" spans="3:18" s="12" customFormat="1" x14ac:dyDescent="0.2"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3:18" x14ac:dyDescent="0.2"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3:18" customFormat="1" x14ac:dyDescent="0.2"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</row>
    <row r="757" spans="3:18" s="25" customFormat="1" x14ac:dyDescent="0.2"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3:18" customFormat="1" x14ac:dyDescent="0.2"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3:18" x14ac:dyDescent="0.2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3:18" s="11" customFormat="1" x14ac:dyDescent="0.2"/>
    <row r="761" spans="3:18" s="11" customFormat="1" x14ac:dyDescent="0.2"/>
    <row r="762" spans="3:18" s="11" customFormat="1" x14ac:dyDescent="0.2"/>
    <row r="763" spans="3:18" s="11" customFormat="1" x14ac:dyDescent="0.2"/>
    <row r="764" spans="3:18" s="11" customFormat="1" x14ac:dyDescent="0.2"/>
    <row r="765" spans="3:18" s="11" customFormat="1" x14ac:dyDescent="0.2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3:18" s="1" customFormat="1" x14ac:dyDescent="0.2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3:18" s="2" customFormat="1" x14ac:dyDescent="0.2"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</row>
    <row r="768" spans="3:18" s="12" customFormat="1" x14ac:dyDescent="0.2"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3:18" x14ac:dyDescent="0.2"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3:18" customFormat="1" x14ac:dyDescent="0.2"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</row>
    <row r="771" spans="3:18" s="25" customFormat="1" x14ac:dyDescent="0.2"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3:18" customFormat="1" x14ac:dyDescent="0.2"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3:18" x14ac:dyDescent="0.2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3:18" s="11" customFormat="1" x14ac:dyDescent="0.2"/>
    <row r="775" spans="3:18" s="11" customFormat="1" x14ac:dyDescent="0.2"/>
    <row r="776" spans="3:18" s="11" customFormat="1" x14ac:dyDescent="0.2"/>
    <row r="777" spans="3:18" s="11" customFormat="1" x14ac:dyDescent="0.2"/>
    <row r="778" spans="3:18" s="11" customFormat="1" x14ac:dyDescent="0.2"/>
    <row r="779" spans="3:18" s="11" customFormat="1" x14ac:dyDescent="0.2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3:18" s="1" customFormat="1" x14ac:dyDescent="0.2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3:18" s="2" customFormat="1" x14ac:dyDescent="0.2"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</row>
    <row r="782" spans="3:18" s="12" customFormat="1" x14ac:dyDescent="0.2"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3:18" x14ac:dyDescent="0.2"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3:18" customFormat="1" x14ac:dyDescent="0.2"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</row>
    <row r="785" spans="3:18" s="25" customFormat="1" x14ac:dyDescent="0.2"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3:18" customFormat="1" x14ac:dyDescent="0.2"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3:18" x14ac:dyDescent="0.2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3:18" s="11" customFormat="1" x14ac:dyDescent="0.2"/>
    <row r="789" spans="3:18" s="11" customFormat="1" x14ac:dyDescent="0.2"/>
    <row r="790" spans="3:18" s="11" customFormat="1" x14ac:dyDescent="0.2"/>
    <row r="791" spans="3:18" s="11" customFormat="1" x14ac:dyDescent="0.2"/>
    <row r="792" spans="3:18" s="11" customFormat="1" x14ac:dyDescent="0.2"/>
    <row r="793" spans="3:18" s="11" customFormat="1" x14ac:dyDescent="0.2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3:18" s="1" customFormat="1" x14ac:dyDescent="0.2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3:18" s="2" customFormat="1" x14ac:dyDescent="0.2"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</row>
    <row r="796" spans="3:18" s="12" customFormat="1" x14ac:dyDescent="0.2"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3:18" x14ac:dyDescent="0.2"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3:18" customFormat="1" x14ac:dyDescent="0.2"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</row>
    <row r="799" spans="3:18" s="25" customFormat="1" x14ac:dyDescent="0.2"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3:18" customFormat="1" x14ac:dyDescent="0.2"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3:18" x14ac:dyDescent="0.2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3:18" s="11" customFormat="1" x14ac:dyDescent="0.2"/>
    <row r="803" spans="3:18" s="11" customFormat="1" x14ac:dyDescent="0.2"/>
    <row r="804" spans="3:18" s="11" customFormat="1" x14ac:dyDescent="0.2"/>
    <row r="805" spans="3:18" s="11" customFormat="1" x14ac:dyDescent="0.2"/>
    <row r="806" spans="3:18" s="11" customFormat="1" x14ac:dyDescent="0.2"/>
    <row r="807" spans="3:18" s="11" customFormat="1" x14ac:dyDescent="0.2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3:18" s="1" customFormat="1" x14ac:dyDescent="0.2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3:18" s="2" customFormat="1" x14ac:dyDescent="0.2"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</row>
    <row r="810" spans="3:18" s="12" customFormat="1" x14ac:dyDescent="0.2"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3:18" x14ac:dyDescent="0.2"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3:18" customFormat="1" x14ac:dyDescent="0.2"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</row>
    <row r="813" spans="3:18" s="25" customFormat="1" x14ac:dyDescent="0.2"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3:18" customFormat="1" x14ac:dyDescent="0.2"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3:18" x14ac:dyDescent="0.2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3:18" s="11" customFormat="1" x14ac:dyDescent="0.2"/>
    <row r="817" spans="3:18" s="11" customFormat="1" x14ac:dyDescent="0.2"/>
    <row r="818" spans="3:18" s="11" customFormat="1" x14ac:dyDescent="0.2"/>
    <row r="819" spans="3:18" s="11" customFormat="1" x14ac:dyDescent="0.2"/>
    <row r="820" spans="3:18" s="11" customFormat="1" x14ac:dyDescent="0.2"/>
    <row r="821" spans="3:18" s="11" customFormat="1" x14ac:dyDescent="0.2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3:18" s="1" customFormat="1" x14ac:dyDescent="0.2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3:18" s="2" customFormat="1" x14ac:dyDescent="0.2"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</row>
    <row r="824" spans="3:18" s="12" customFormat="1" x14ac:dyDescent="0.2"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3:18" x14ac:dyDescent="0.2"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3:18" customFormat="1" x14ac:dyDescent="0.2"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</row>
    <row r="827" spans="3:18" s="25" customFormat="1" x14ac:dyDescent="0.2"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3:18" customFormat="1" x14ac:dyDescent="0.2"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3:18" x14ac:dyDescent="0.2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3:18" s="11" customFormat="1" x14ac:dyDescent="0.2"/>
    <row r="831" spans="3:18" s="11" customFormat="1" x14ac:dyDescent="0.2"/>
    <row r="832" spans="3:18" s="11" customFormat="1" x14ac:dyDescent="0.2"/>
    <row r="833" spans="3:18" s="11" customFormat="1" x14ac:dyDescent="0.2"/>
    <row r="834" spans="3:18" s="11" customFormat="1" x14ac:dyDescent="0.2"/>
    <row r="835" spans="3:18" s="11" customFormat="1" x14ac:dyDescent="0.2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3:18" s="1" customFormat="1" x14ac:dyDescent="0.2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3:18" s="2" customFormat="1" x14ac:dyDescent="0.2"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</row>
    <row r="838" spans="3:18" s="12" customFormat="1" x14ac:dyDescent="0.2"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</row>
    <row r="839" spans="3:18" x14ac:dyDescent="0.2"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3:18" customFormat="1" x14ac:dyDescent="0.2"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</row>
    <row r="841" spans="3:18" s="25" customFormat="1" x14ac:dyDescent="0.2"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3:18" customFormat="1" x14ac:dyDescent="0.2"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</row>
    <row r="843" spans="3:18" x14ac:dyDescent="0.2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3:18" s="11" customFormat="1" x14ac:dyDescent="0.2"/>
    <row r="845" spans="3:18" s="11" customFormat="1" x14ac:dyDescent="0.2"/>
    <row r="846" spans="3:18" s="11" customFormat="1" x14ac:dyDescent="0.2"/>
    <row r="847" spans="3:18" s="11" customFormat="1" x14ac:dyDescent="0.2"/>
    <row r="848" spans="3:18" s="11" customFormat="1" x14ac:dyDescent="0.2"/>
    <row r="849" spans="3:18" s="11" customFormat="1" x14ac:dyDescent="0.2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3:18" s="1" customFormat="1" x14ac:dyDescent="0.2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3:18" s="2" customFormat="1" x14ac:dyDescent="0.2"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</row>
    <row r="852" spans="3:18" s="12" customFormat="1" x14ac:dyDescent="0.2"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3:18" x14ac:dyDescent="0.2"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3:18" customFormat="1" x14ac:dyDescent="0.2"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</row>
    <row r="855" spans="3:18" s="25" customFormat="1" x14ac:dyDescent="0.2"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3:18" customFormat="1" x14ac:dyDescent="0.2"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3:18" x14ac:dyDescent="0.2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3:18" s="11" customFormat="1" x14ac:dyDescent="0.2"/>
    <row r="859" spans="3:18" s="11" customFormat="1" x14ac:dyDescent="0.2"/>
    <row r="860" spans="3:18" s="11" customFormat="1" x14ac:dyDescent="0.2"/>
    <row r="861" spans="3:18" s="11" customFormat="1" x14ac:dyDescent="0.2"/>
    <row r="862" spans="3:18" s="11" customFormat="1" x14ac:dyDescent="0.2"/>
    <row r="863" spans="3:18" s="11" customFormat="1" x14ac:dyDescent="0.2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3:18" s="1" customFormat="1" x14ac:dyDescent="0.2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3:18" s="2" customFormat="1" x14ac:dyDescent="0.2"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</row>
    <row r="866" spans="3:18" s="12" customFormat="1" x14ac:dyDescent="0.2"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3:18" x14ac:dyDescent="0.2"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3:18" customFormat="1" x14ac:dyDescent="0.2"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</row>
    <row r="869" spans="3:18" s="25" customFormat="1" x14ac:dyDescent="0.2"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3:18" customFormat="1" x14ac:dyDescent="0.2"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3:18" x14ac:dyDescent="0.2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3:18" s="11" customFormat="1" x14ac:dyDescent="0.2"/>
    <row r="873" spans="3:18" s="11" customFormat="1" x14ac:dyDescent="0.2"/>
    <row r="874" spans="3:18" s="11" customFormat="1" x14ac:dyDescent="0.2"/>
    <row r="875" spans="3:18" s="11" customFormat="1" x14ac:dyDescent="0.2"/>
    <row r="876" spans="3:18" s="11" customFormat="1" x14ac:dyDescent="0.2"/>
    <row r="877" spans="3:18" s="11" customFormat="1" x14ac:dyDescent="0.2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3:18" s="1" customFormat="1" x14ac:dyDescent="0.2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3:18" s="2" customFormat="1" x14ac:dyDescent="0.2"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</row>
    <row r="880" spans="3:18" s="12" customFormat="1" x14ac:dyDescent="0.2"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3:18" x14ac:dyDescent="0.2"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3:18" customFormat="1" x14ac:dyDescent="0.2"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</row>
    <row r="883" spans="3:18" s="25" customFormat="1" x14ac:dyDescent="0.2"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3:18" customFormat="1" x14ac:dyDescent="0.2"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3:18" x14ac:dyDescent="0.2"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3:18" s="11" customFormat="1" x14ac:dyDescent="0.2"/>
    <row r="887" spans="3:18" s="11" customFormat="1" x14ac:dyDescent="0.2"/>
    <row r="888" spans="3:18" s="11" customFormat="1" x14ac:dyDescent="0.2"/>
    <row r="889" spans="3:18" s="11" customFormat="1" x14ac:dyDescent="0.2"/>
    <row r="890" spans="3:18" s="11" customFormat="1" x14ac:dyDescent="0.2"/>
    <row r="891" spans="3:18" s="11" customFormat="1" x14ac:dyDescent="0.2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3:18" s="1" customFormat="1" x14ac:dyDescent="0.2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3:18" s="2" customFormat="1" x14ac:dyDescent="0.2"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</row>
    <row r="894" spans="3:18" s="12" customFormat="1" x14ac:dyDescent="0.2"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3:18" x14ac:dyDescent="0.2"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3:18" customFormat="1" x14ac:dyDescent="0.2"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</row>
    <row r="897" spans="3:18" s="25" customFormat="1" x14ac:dyDescent="0.2"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3:18" customFormat="1" x14ac:dyDescent="0.2"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</row>
    <row r="899" spans="3:18" x14ac:dyDescent="0.2"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3:18" s="11" customFormat="1" x14ac:dyDescent="0.2"/>
    <row r="901" spans="3:18" s="11" customFormat="1" x14ac:dyDescent="0.2"/>
    <row r="902" spans="3:18" s="11" customFormat="1" x14ac:dyDescent="0.2"/>
    <row r="903" spans="3:18" s="11" customFormat="1" x14ac:dyDescent="0.2"/>
    <row r="904" spans="3:18" s="11" customFormat="1" x14ac:dyDescent="0.2"/>
    <row r="905" spans="3:18" s="11" customFormat="1" x14ac:dyDescent="0.2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3:18" s="1" customFormat="1" x14ac:dyDescent="0.2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3:18" s="2" customFormat="1" x14ac:dyDescent="0.2"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</row>
    <row r="908" spans="3:18" s="12" customFormat="1" x14ac:dyDescent="0.2"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</row>
    <row r="909" spans="3:18" x14ac:dyDescent="0.2"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3:18" customFormat="1" x14ac:dyDescent="0.2"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</row>
    <row r="911" spans="3:18" s="25" customFormat="1" x14ac:dyDescent="0.2"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3:18" customFormat="1" x14ac:dyDescent="0.2"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3:18" x14ac:dyDescent="0.2"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3:18" s="11" customFormat="1" x14ac:dyDescent="0.2"/>
    <row r="915" spans="3:18" s="11" customFormat="1" x14ac:dyDescent="0.2"/>
    <row r="916" spans="3:18" s="11" customFormat="1" x14ac:dyDescent="0.2"/>
    <row r="917" spans="3:18" s="11" customFormat="1" x14ac:dyDescent="0.2"/>
    <row r="918" spans="3:18" s="11" customFormat="1" x14ac:dyDescent="0.2"/>
    <row r="919" spans="3:18" s="11" customFormat="1" x14ac:dyDescent="0.2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3:18" s="1" customFormat="1" x14ac:dyDescent="0.2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3:18" s="2" customFormat="1" x14ac:dyDescent="0.2"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</row>
    <row r="922" spans="3:18" s="12" customFormat="1" x14ac:dyDescent="0.2"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3:18" x14ac:dyDescent="0.2"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3:18" customFormat="1" x14ac:dyDescent="0.2"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</row>
    <row r="925" spans="3:18" s="25" customFormat="1" x14ac:dyDescent="0.2"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</row>
    <row r="926" spans="3:18" s="26" customFormat="1" x14ac:dyDescent="0.2"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3:18" customFormat="1" x14ac:dyDescent="0.2"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3:18" s="11" customFormat="1" x14ac:dyDescent="0.2"/>
    <row r="929" spans="3:18" s="11" customFormat="1" x14ac:dyDescent="0.2"/>
    <row r="930" spans="3:18" s="11" customFormat="1" x14ac:dyDescent="0.2"/>
    <row r="931" spans="3:18" s="11" customFormat="1" x14ac:dyDescent="0.2"/>
    <row r="932" spans="3:18" s="11" customFormat="1" x14ac:dyDescent="0.2"/>
    <row r="933" spans="3:18" s="11" customFormat="1" x14ac:dyDescent="0.2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3:18" s="1" customFormat="1" x14ac:dyDescent="0.2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3:18" s="2" customFormat="1" x14ac:dyDescent="0.2"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</row>
    <row r="936" spans="3:18" s="12" customFormat="1" x14ac:dyDescent="0.2"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3:18" x14ac:dyDescent="0.2"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3:18" customFormat="1" x14ac:dyDescent="0.2"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</row>
    <row r="939" spans="3:18" s="25" customFormat="1" x14ac:dyDescent="0.2"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</row>
    <row r="940" spans="3:18" s="26" customFormat="1" x14ac:dyDescent="0.2"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3:18" customFormat="1" x14ac:dyDescent="0.2"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3:18" s="11" customFormat="1" x14ac:dyDescent="0.2"/>
    <row r="943" spans="3:18" s="11" customFormat="1" x14ac:dyDescent="0.2"/>
    <row r="944" spans="3:18" s="11" customFormat="1" x14ac:dyDescent="0.2"/>
    <row r="945" spans="3:18" s="11" customFormat="1" x14ac:dyDescent="0.2"/>
    <row r="946" spans="3:18" s="11" customFormat="1" x14ac:dyDescent="0.2"/>
    <row r="947" spans="3:18" s="11" customFormat="1" x14ac:dyDescent="0.2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3:18" s="1" customFormat="1" x14ac:dyDescent="0.2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3:18" s="2" customFormat="1" x14ac:dyDescent="0.2"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</row>
    <row r="950" spans="3:18" s="12" customFormat="1" x14ac:dyDescent="0.2"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3:18" x14ac:dyDescent="0.2"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3:18" customFormat="1" x14ac:dyDescent="0.2"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</row>
    <row r="953" spans="3:18" s="25" customFormat="1" x14ac:dyDescent="0.2"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3:18" customFormat="1" x14ac:dyDescent="0.2"/>
    <row r="955" spans="3:18" customFormat="1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3:18" s="3" customFormat="1" x14ac:dyDescent="0.2"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</row>
    <row r="957" spans="3:18" s="32" customFormat="1" x14ac:dyDescent="0.2"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</row>
    <row r="958" spans="3:18" s="35" customFormat="1" x14ac:dyDescent="0.2"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</row>
    <row r="959" spans="3:18" s="33" customFormat="1" x14ac:dyDescent="0.2"/>
    <row r="960" spans="3:18" s="33" customFormat="1" x14ac:dyDescent="0.2"/>
    <row r="961" spans="3:18" s="33" customFormat="1" x14ac:dyDescent="0.2"/>
    <row r="962" spans="3:18" s="33" customFormat="1" x14ac:dyDescent="0.2"/>
    <row r="963" spans="3:18" s="33" customFormat="1" x14ac:dyDescent="0.2"/>
    <row r="964" spans="3:18" s="33" customFormat="1" x14ac:dyDescent="0.2"/>
    <row r="965" spans="3:18" s="33" customFormat="1" x14ac:dyDescent="0.2"/>
    <row r="966" spans="3:18" s="33" customFormat="1" x14ac:dyDescent="0.2"/>
    <row r="967" spans="3:18" s="33" customFormat="1" x14ac:dyDescent="0.2"/>
    <row r="968" spans="3:18" s="33" customFormat="1" x14ac:dyDescent="0.2"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</row>
    <row r="969" spans="3:18" s="30" customFormat="1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3:18" s="3" customFormat="1" x14ac:dyDescent="0.2"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</row>
    <row r="971" spans="3:18" s="32" customFormat="1" x14ac:dyDescent="0.2"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</row>
    <row r="972" spans="3:18" s="35" customFormat="1" x14ac:dyDescent="0.2"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</row>
    <row r="973" spans="3:18" s="33" customFormat="1" x14ac:dyDescent="0.2"/>
    <row r="974" spans="3:18" s="33" customFormat="1" x14ac:dyDescent="0.2"/>
    <row r="975" spans="3:18" s="33" customFormat="1" x14ac:dyDescent="0.2"/>
    <row r="976" spans="3:18" s="33" customFormat="1" x14ac:dyDescent="0.2"/>
    <row r="977" spans="3:18" s="33" customFormat="1" x14ac:dyDescent="0.2"/>
    <row r="978" spans="3:18" s="33" customFormat="1" x14ac:dyDescent="0.2"/>
    <row r="979" spans="3:18" s="33" customFormat="1" x14ac:dyDescent="0.2"/>
    <row r="980" spans="3:18" s="33" customFormat="1" x14ac:dyDescent="0.2"/>
    <row r="981" spans="3:18" s="33" customFormat="1" x14ac:dyDescent="0.2"/>
    <row r="982" spans="3:18" s="33" customFormat="1" x14ac:dyDescent="0.2"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</row>
    <row r="983" spans="3:18" s="30" customFormat="1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3:18" s="3" customFormat="1" x14ac:dyDescent="0.2"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</row>
    <row r="985" spans="3:18" s="32" customFormat="1" x14ac:dyDescent="0.2"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</row>
    <row r="986" spans="3:18" s="35" customFormat="1" x14ac:dyDescent="0.2"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</row>
    <row r="987" spans="3:18" s="33" customFormat="1" x14ac:dyDescent="0.2"/>
    <row r="988" spans="3:18" s="33" customFormat="1" x14ac:dyDescent="0.2"/>
    <row r="989" spans="3:18" s="33" customFormat="1" x14ac:dyDescent="0.2"/>
    <row r="990" spans="3:18" s="33" customFormat="1" x14ac:dyDescent="0.2"/>
    <row r="991" spans="3:18" s="33" customFormat="1" x14ac:dyDescent="0.2"/>
    <row r="992" spans="3:18" s="33" customFormat="1" x14ac:dyDescent="0.2"/>
    <row r="993" spans="3:18" s="33" customFormat="1" x14ac:dyDescent="0.2"/>
    <row r="994" spans="3:18" s="33" customFormat="1" x14ac:dyDescent="0.2"/>
    <row r="995" spans="3:18" s="33" customFormat="1" x14ac:dyDescent="0.2"/>
    <row r="996" spans="3:18" s="33" customFormat="1" x14ac:dyDescent="0.2"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</row>
    <row r="997" spans="3:18" s="30" customFormat="1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3:18" s="3" customFormat="1" x14ac:dyDescent="0.2"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</row>
    <row r="999" spans="3:18" s="32" customFormat="1" x14ac:dyDescent="0.2"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</row>
    <row r="1000" spans="3:18" s="35" customFormat="1" x14ac:dyDescent="0.2"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</row>
    <row r="1001" spans="3:18" s="33" customFormat="1" x14ac:dyDescent="0.2"/>
    <row r="1002" spans="3:18" s="33" customFormat="1" x14ac:dyDescent="0.2"/>
    <row r="1003" spans="3:18" s="33" customFormat="1" x14ac:dyDescent="0.2"/>
    <row r="1004" spans="3:18" s="33" customFormat="1" x14ac:dyDescent="0.2"/>
    <row r="1005" spans="3:18" s="33" customFormat="1" x14ac:dyDescent="0.2"/>
    <row r="1006" spans="3:18" s="33" customFormat="1" x14ac:dyDescent="0.2"/>
    <row r="1007" spans="3:18" s="33" customFormat="1" x14ac:dyDescent="0.2"/>
    <row r="1008" spans="3:18" s="33" customFormat="1" x14ac:dyDescent="0.2"/>
    <row r="1009" spans="3:18" s="33" customFormat="1" x14ac:dyDescent="0.2"/>
    <row r="1010" spans="3:18" s="33" customFormat="1" x14ac:dyDescent="0.2"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</row>
    <row r="1011" spans="3:18" s="30" customFormat="1" x14ac:dyDescent="0.2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</row>
    <row r="1012" spans="3:18" s="3" customFormat="1" x14ac:dyDescent="0.2"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</row>
    <row r="1013" spans="3:18" s="32" customFormat="1" x14ac:dyDescent="0.2"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</row>
    <row r="1014" spans="3:18" s="35" customFormat="1" x14ac:dyDescent="0.2"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</row>
    <row r="1015" spans="3:18" s="33" customFormat="1" x14ac:dyDescent="0.2"/>
    <row r="1016" spans="3:18" s="33" customFormat="1" x14ac:dyDescent="0.2"/>
    <row r="1017" spans="3:18" s="33" customFormat="1" x14ac:dyDescent="0.2"/>
    <row r="1018" spans="3:18" s="33" customFormat="1" x14ac:dyDescent="0.2"/>
    <row r="1019" spans="3:18" s="33" customFormat="1" x14ac:dyDescent="0.2"/>
    <row r="1020" spans="3:18" s="33" customFormat="1" x14ac:dyDescent="0.2"/>
    <row r="1021" spans="3:18" s="33" customFormat="1" x14ac:dyDescent="0.2"/>
    <row r="1022" spans="3:18" s="33" customFormat="1" x14ac:dyDescent="0.2"/>
    <row r="1023" spans="3:18" s="33" customFormat="1" x14ac:dyDescent="0.2"/>
    <row r="1024" spans="3:18" s="33" customFormat="1" x14ac:dyDescent="0.2"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</row>
    <row r="1025" spans="3:18" s="30" customFormat="1" x14ac:dyDescent="0.2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</row>
    <row r="1026" spans="3:18" s="3" customFormat="1" x14ac:dyDescent="0.2"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</row>
    <row r="1027" spans="3:18" s="32" customFormat="1" x14ac:dyDescent="0.2"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</row>
    <row r="1028" spans="3:18" s="35" customFormat="1" x14ac:dyDescent="0.2"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</row>
    <row r="1029" spans="3:18" s="33" customFormat="1" x14ac:dyDescent="0.2"/>
    <row r="1030" spans="3:18" s="33" customFormat="1" x14ac:dyDescent="0.2"/>
    <row r="1031" spans="3:18" s="33" customFormat="1" x14ac:dyDescent="0.2"/>
    <row r="1032" spans="3:18" s="33" customFormat="1" x14ac:dyDescent="0.2"/>
    <row r="1033" spans="3:18" s="33" customFormat="1" x14ac:dyDescent="0.2"/>
    <row r="1034" spans="3:18" s="33" customFormat="1" x14ac:dyDescent="0.2"/>
    <row r="1035" spans="3:18" s="33" customFormat="1" x14ac:dyDescent="0.2"/>
    <row r="1036" spans="3:18" s="33" customFormat="1" x14ac:dyDescent="0.2"/>
    <row r="1037" spans="3:18" s="33" customFormat="1" x14ac:dyDescent="0.2"/>
    <row r="1038" spans="3:18" s="33" customFormat="1" x14ac:dyDescent="0.2"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</row>
    <row r="1039" spans="3:18" s="30" customFormat="1" x14ac:dyDescent="0.2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</row>
    <row r="1040" spans="3:18" s="3" customFormat="1" x14ac:dyDescent="0.2"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</row>
    <row r="1041" spans="3:18" s="32" customFormat="1" x14ac:dyDescent="0.2"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</row>
    <row r="1042" spans="3:18" s="35" customFormat="1" x14ac:dyDescent="0.2"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</row>
    <row r="1043" spans="3:18" s="33" customFormat="1" x14ac:dyDescent="0.2"/>
    <row r="1044" spans="3:18" s="33" customFormat="1" x14ac:dyDescent="0.2"/>
    <row r="1045" spans="3:18" s="33" customFormat="1" x14ac:dyDescent="0.2"/>
    <row r="1046" spans="3:18" s="33" customFormat="1" x14ac:dyDescent="0.2"/>
    <row r="1047" spans="3:18" s="33" customFormat="1" x14ac:dyDescent="0.2"/>
    <row r="1048" spans="3:18" s="33" customFormat="1" x14ac:dyDescent="0.2"/>
    <row r="1049" spans="3:18" s="33" customFormat="1" x14ac:dyDescent="0.2"/>
    <row r="1050" spans="3:18" s="33" customFormat="1" x14ac:dyDescent="0.2"/>
    <row r="1051" spans="3:18" s="33" customFormat="1" x14ac:dyDescent="0.2"/>
    <row r="1052" spans="3:18" s="33" customFormat="1" x14ac:dyDescent="0.2"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</row>
    <row r="1053" spans="3:18" s="30" customFormat="1" x14ac:dyDescent="0.2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</row>
    <row r="1054" spans="3:18" s="3" customFormat="1" x14ac:dyDescent="0.2"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</row>
    <row r="1055" spans="3:18" s="32" customFormat="1" x14ac:dyDescent="0.2"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</row>
    <row r="1056" spans="3:18" s="35" customFormat="1" x14ac:dyDescent="0.2"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</row>
    <row r="1057" spans="3:18" s="33" customFormat="1" x14ac:dyDescent="0.2"/>
    <row r="1058" spans="3:18" s="33" customFormat="1" x14ac:dyDescent="0.2"/>
    <row r="1059" spans="3:18" s="33" customFormat="1" x14ac:dyDescent="0.2"/>
    <row r="1060" spans="3:18" s="33" customFormat="1" x14ac:dyDescent="0.2"/>
    <row r="1061" spans="3:18" s="33" customFormat="1" x14ac:dyDescent="0.2"/>
    <row r="1062" spans="3:18" s="33" customFormat="1" x14ac:dyDescent="0.2"/>
    <row r="1063" spans="3:18" s="33" customFormat="1" x14ac:dyDescent="0.2"/>
    <row r="1064" spans="3:18" s="33" customFormat="1" x14ac:dyDescent="0.2"/>
    <row r="1065" spans="3:18" s="33" customFormat="1" x14ac:dyDescent="0.2"/>
    <row r="1066" spans="3:18" s="33" customFormat="1" x14ac:dyDescent="0.2"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</row>
    <row r="1067" spans="3:18" s="30" customFormat="1" x14ac:dyDescent="0.2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</row>
    <row r="1068" spans="3:18" s="3" customFormat="1" x14ac:dyDescent="0.2"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</row>
    <row r="1069" spans="3:18" s="32" customFormat="1" x14ac:dyDescent="0.2"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</row>
    <row r="1070" spans="3:18" s="35" customFormat="1" x14ac:dyDescent="0.2"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</row>
    <row r="1071" spans="3:18" s="33" customFormat="1" x14ac:dyDescent="0.2"/>
    <row r="1072" spans="3:18" s="33" customFormat="1" x14ac:dyDescent="0.2"/>
    <row r="1073" spans="3:18" s="33" customFormat="1" x14ac:dyDescent="0.2"/>
    <row r="1074" spans="3:18" s="33" customFormat="1" x14ac:dyDescent="0.2"/>
    <row r="1075" spans="3:18" s="33" customFormat="1" x14ac:dyDescent="0.2"/>
    <row r="1076" spans="3:18" s="33" customFormat="1" x14ac:dyDescent="0.2"/>
    <row r="1077" spans="3:18" s="33" customFormat="1" x14ac:dyDescent="0.2"/>
    <row r="1078" spans="3:18" s="33" customFormat="1" x14ac:dyDescent="0.2"/>
    <row r="1079" spans="3:18" s="33" customFormat="1" x14ac:dyDescent="0.2"/>
    <row r="1080" spans="3:18" s="33" customFormat="1" x14ac:dyDescent="0.2"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</row>
    <row r="1081" spans="3:18" s="30" customFormat="1" x14ac:dyDescent="0.2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</row>
    <row r="1082" spans="3:18" s="3" customFormat="1" x14ac:dyDescent="0.2"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</row>
    <row r="1083" spans="3:18" s="32" customFormat="1" x14ac:dyDescent="0.2"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</row>
    <row r="1084" spans="3:18" s="35" customFormat="1" x14ac:dyDescent="0.2"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</row>
    <row r="1085" spans="3:18" s="33" customFormat="1" x14ac:dyDescent="0.2"/>
    <row r="1086" spans="3:18" s="33" customFormat="1" x14ac:dyDescent="0.2"/>
    <row r="1087" spans="3:18" s="33" customFormat="1" x14ac:dyDescent="0.2"/>
    <row r="1088" spans="3:18" s="33" customFormat="1" x14ac:dyDescent="0.2"/>
    <row r="1089" spans="3:18" s="33" customFormat="1" x14ac:dyDescent="0.2"/>
    <row r="1090" spans="3:18" s="33" customFormat="1" x14ac:dyDescent="0.2"/>
    <row r="1091" spans="3:18" s="33" customFormat="1" x14ac:dyDescent="0.2"/>
    <row r="1092" spans="3:18" s="33" customFormat="1" x14ac:dyDescent="0.2"/>
    <row r="1093" spans="3:18" s="33" customFormat="1" x14ac:dyDescent="0.2"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</row>
    <row r="1094" spans="3:18" s="11" customFormat="1" x14ac:dyDescent="0.2"/>
    <row r="1095" spans="3:18" s="11" customFormat="1" x14ac:dyDescent="0.2"/>
    <row r="1096" spans="3:18" s="11" customFormat="1" x14ac:dyDescent="0.2"/>
    <row r="1097" spans="3:18" s="11" customFormat="1" x14ac:dyDescent="0.2"/>
    <row r="1098" spans="3:18" s="11" customFormat="1" x14ac:dyDescent="0.2"/>
    <row r="1099" spans="3:18" s="11" customFormat="1" x14ac:dyDescent="0.2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3:18" s="1" customFormat="1" x14ac:dyDescent="0.2"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3:18" s="2" customFormat="1" x14ac:dyDescent="0.2"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</row>
    <row r="1102" spans="3:18" s="12" customFormat="1" x14ac:dyDescent="0.2"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</row>
    <row r="1103" spans="3:18" x14ac:dyDescent="0.2"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3:18" customFormat="1" x14ac:dyDescent="0.2"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</row>
    <row r="1105" spans="3:18" s="25" customFormat="1" x14ac:dyDescent="0.2"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3:18" customFormat="1" x14ac:dyDescent="0.2"/>
    <row r="1107" spans="3:18" customFormat="1" x14ac:dyDescent="0.2"/>
    <row r="1108" spans="3:18" customFormat="1" x14ac:dyDescent="0.2"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</row>
    <row r="1109" spans="3:18" s="19" customFormat="1" x14ac:dyDescent="0.2"/>
    <row r="1110" spans="3:18" s="19" customFormat="1" x14ac:dyDescent="0.2"/>
    <row r="1111" spans="3:18" s="19" customFormat="1" x14ac:dyDescent="0.2"/>
    <row r="1112" spans="3:18" s="19" customFormat="1" x14ac:dyDescent="0.2"/>
    <row r="1113" spans="3:18" s="19" customFormat="1" x14ac:dyDescent="0.2"/>
    <row r="1114" spans="3:18" s="19" customFormat="1" x14ac:dyDescent="0.2"/>
    <row r="1115" spans="3:18" s="19" customFormat="1" x14ac:dyDescent="0.2"/>
    <row r="1116" spans="3:18" s="19" customFormat="1" x14ac:dyDescent="0.2"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</row>
    <row r="1117" spans="3:18" x14ac:dyDescent="0.2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</row>
    <row r="1118" spans="3:18" s="14" customFormat="1" x14ac:dyDescent="0.2"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</row>
  </sheetData>
  <mergeCells count="6">
    <mergeCell ref="C58:E58"/>
    <mergeCell ref="C113:E113"/>
    <mergeCell ref="C1:E1"/>
    <mergeCell ref="C4:D4"/>
    <mergeCell ref="F1:H1"/>
    <mergeCell ref="A1:B1"/>
  </mergeCells>
  <hyperlinks>
    <hyperlink ref="F1:H1" location="SuV!C113" display="Veränderung gegenüber 1988 in Prozent"/>
    <hyperlink ref="C1:E1" location="SuV!C58" display="Veränderung gegenüber 1988 in ha"/>
    <hyperlink ref="A1:B1" location="SuV!A7" display="zurück"/>
  </hyperlinks>
  <pageMargins left="0.59055118110236227" right="0.59055118110236227" top="0.59055118110236227" bottom="0.59055118110236227" header="0.51181102362204722" footer="0.39370078740157483"/>
  <pageSetup paperSize="9" scale="46" orientation="landscape" horizontalDpi="4294967292" verticalDpi="4294967292" r:id="rId1"/>
  <headerFooter alignWithMargins="0">
    <oddFooter>&amp;LLEL Schwäbisch Gmünd, Abt. 3, R. Müller&amp;C&amp;F&amp;A&amp;R&amp;D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RowHeight="12.75" x14ac:dyDescent="0.2"/>
  <cols>
    <col min="1" max="1" width="3" style="13" bestFit="1" customWidth="1"/>
    <col min="2" max="2" width="11.42578125" style="13"/>
    <col min="3" max="3" width="29.5703125" style="13" customWidth="1"/>
    <col min="4" max="14" width="11.42578125" style="13"/>
    <col min="15" max="15" width="12.5703125" style="13" bestFit="1" customWidth="1"/>
    <col min="16" max="17" width="11.42578125" style="13"/>
    <col min="18" max="18" width="11.42578125" style="13" customWidth="1"/>
    <col min="19" max="16384" width="11.42578125" style="13"/>
  </cols>
  <sheetData>
    <row r="1" spans="1:25" s="8" customFormat="1" ht="17.45" customHeight="1" x14ac:dyDescent="0.2">
      <c r="A1" s="98" t="s">
        <v>62</v>
      </c>
      <c r="B1" s="98"/>
      <c r="C1" s="98" t="s">
        <v>54</v>
      </c>
      <c r="D1" s="98"/>
      <c r="F1" s="97" t="s">
        <v>58</v>
      </c>
      <c r="G1" s="97"/>
      <c r="H1" s="97"/>
      <c r="J1" s="97" t="s">
        <v>60</v>
      </c>
      <c r="K1" s="97"/>
      <c r="L1" s="97"/>
    </row>
    <row r="2" spans="1:25" s="10" customFormat="1" ht="18" x14ac:dyDescent="0.2">
      <c r="C2" s="43" t="str">
        <f>BF!C2</f>
        <v>Bodenfläche nach Art der tatsächlichen Nutzung in Baden-Württemberg 1988 bis 2018 in Hektar</v>
      </c>
    </row>
    <row r="3" spans="1:25" s="9" customFormat="1" ht="12.75" customHeight="1" x14ac:dyDescent="0.2"/>
    <row r="4" spans="1:25" s="11" customFormat="1" ht="15.75" customHeight="1" x14ac:dyDescent="0.2">
      <c r="C4" s="67" t="s">
        <v>75</v>
      </c>
      <c r="D4" s="67"/>
      <c r="E4" s="67"/>
      <c r="F4" s="67"/>
      <c r="Y4" s="36" t="s">
        <v>0</v>
      </c>
    </row>
    <row r="5" spans="1:25" s="11" customFormat="1" ht="15.75" x14ac:dyDescent="0.2">
      <c r="C5" s="47"/>
      <c r="R5" s="36"/>
    </row>
    <row r="6" spans="1:25" s="11" customFormat="1" x14ac:dyDescent="0.2">
      <c r="B6" s="42" t="s">
        <v>52</v>
      </c>
      <c r="C6" s="42" t="s">
        <v>51</v>
      </c>
      <c r="D6" s="64">
        <v>1988</v>
      </c>
      <c r="E6" s="65">
        <v>1992</v>
      </c>
      <c r="F6" s="65">
        <v>1996</v>
      </c>
      <c r="G6" s="65">
        <v>2000</v>
      </c>
      <c r="H6" s="65">
        <v>2001</v>
      </c>
      <c r="I6" s="65">
        <v>2002</v>
      </c>
      <c r="J6" s="65">
        <v>2003</v>
      </c>
      <c r="K6" s="65">
        <v>2004</v>
      </c>
      <c r="L6" s="65">
        <v>2005</v>
      </c>
      <c r="M6" s="65">
        <v>2006</v>
      </c>
      <c r="N6" s="65">
        <v>2007</v>
      </c>
      <c r="O6" s="66">
        <v>2008</v>
      </c>
      <c r="P6" s="66">
        <v>2009</v>
      </c>
      <c r="Q6" s="66">
        <v>2010</v>
      </c>
      <c r="R6" s="66">
        <v>2011</v>
      </c>
      <c r="S6" s="66">
        <v>2012</v>
      </c>
      <c r="T6" s="66">
        <v>2013</v>
      </c>
      <c r="U6" s="66">
        <v>2014</v>
      </c>
      <c r="V6" s="66">
        <v>2015</v>
      </c>
      <c r="W6" s="66">
        <v>2016</v>
      </c>
      <c r="X6" s="66">
        <v>2017</v>
      </c>
      <c r="Y6" s="66">
        <v>2018</v>
      </c>
    </row>
    <row r="7" spans="1:25" s="11" customFormat="1" x14ac:dyDescent="0.2">
      <c r="A7" s="11">
        <v>1</v>
      </c>
      <c r="B7" s="21">
        <v>111</v>
      </c>
      <c r="C7" s="23" t="s">
        <v>2</v>
      </c>
      <c r="D7" s="44">
        <v>5753</v>
      </c>
      <c r="E7" s="7">
        <v>5493</v>
      </c>
      <c r="F7" s="31">
        <v>5175</v>
      </c>
      <c r="G7" s="31">
        <v>5039</v>
      </c>
      <c r="H7" s="31">
        <v>5039</v>
      </c>
      <c r="I7" s="31">
        <v>5039</v>
      </c>
      <c r="J7" s="31">
        <v>5039</v>
      </c>
      <c r="K7" s="31">
        <v>4968</v>
      </c>
      <c r="L7" s="83">
        <v>4968</v>
      </c>
      <c r="M7" s="83">
        <v>4968</v>
      </c>
      <c r="N7" s="83">
        <v>4968</v>
      </c>
      <c r="O7" s="31">
        <v>4791</v>
      </c>
      <c r="P7" s="31">
        <v>4782</v>
      </c>
      <c r="Q7" s="31">
        <v>4782</v>
      </c>
      <c r="R7" s="31">
        <v>4757</v>
      </c>
      <c r="S7" s="31">
        <v>4757</v>
      </c>
      <c r="T7" s="31">
        <v>4757</v>
      </c>
      <c r="U7" s="31">
        <v>4742</v>
      </c>
      <c r="V7" s="31">
        <v>4736</v>
      </c>
      <c r="W7" s="31">
        <v>4735</v>
      </c>
      <c r="X7" s="31">
        <v>4720</v>
      </c>
      <c r="Y7" s="31">
        <v>4713</v>
      </c>
    </row>
    <row r="8" spans="1:25" s="11" customFormat="1" x14ac:dyDescent="0.2">
      <c r="A8" s="11">
        <v>2</v>
      </c>
      <c r="B8" s="21">
        <v>115</v>
      </c>
      <c r="C8" s="22" t="s">
        <v>8</v>
      </c>
      <c r="D8" s="44">
        <v>28557</v>
      </c>
      <c r="E8" s="7">
        <v>27516</v>
      </c>
      <c r="F8" s="31">
        <v>27182</v>
      </c>
      <c r="G8" s="31">
        <v>26697</v>
      </c>
      <c r="H8" s="31">
        <v>26697</v>
      </c>
      <c r="I8" s="31">
        <v>26697</v>
      </c>
      <c r="J8" s="31">
        <v>26697</v>
      </c>
      <c r="K8" s="31">
        <v>26396</v>
      </c>
      <c r="L8" s="31">
        <v>26396</v>
      </c>
      <c r="M8" s="31">
        <v>26396</v>
      </c>
      <c r="N8" s="31">
        <v>26396</v>
      </c>
      <c r="O8" s="31">
        <v>26025</v>
      </c>
      <c r="P8" s="31">
        <v>25969</v>
      </c>
      <c r="Q8" s="31">
        <v>25858</v>
      </c>
      <c r="R8" s="31">
        <v>25778</v>
      </c>
      <c r="S8" s="31">
        <v>25714</v>
      </c>
      <c r="T8" s="31">
        <v>25649</v>
      </c>
      <c r="U8" s="31">
        <v>25616</v>
      </c>
      <c r="V8" s="31">
        <v>25555</v>
      </c>
      <c r="W8" s="31">
        <v>25549</v>
      </c>
      <c r="X8" s="31">
        <v>25488</v>
      </c>
      <c r="Y8" s="31">
        <v>25458</v>
      </c>
    </row>
    <row r="9" spans="1:25" s="11" customFormat="1" x14ac:dyDescent="0.2">
      <c r="A9" s="11">
        <v>3</v>
      </c>
      <c r="B9" s="28">
        <v>116</v>
      </c>
      <c r="C9" s="34" t="s">
        <v>28</v>
      </c>
      <c r="D9" s="44">
        <v>31137</v>
      </c>
      <c r="E9" s="7">
        <v>30604</v>
      </c>
      <c r="F9" s="31">
        <v>30136</v>
      </c>
      <c r="G9" s="31">
        <v>29641</v>
      </c>
      <c r="H9" s="31">
        <v>29641</v>
      </c>
      <c r="I9" s="31">
        <v>29641</v>
      </c>
      <c r="J9" s="31">
        <v>29641</v>
      </c>
      <c r="K9" s="31">
        <v>29110</v>
      </c>
      <c r="L9" s="31">
        <v>29110</v>
      </c>
      <c r="M9" s="31">
        <v>29110</v>
      </c>
      <c r="N9" s="31">
        <v>29110</v>
      </c>
      <c r="O9" s="31">
        <v>28766</v>
      </c>
      <c r="P9" s="31">
        <v>28709</v>
      </c>
      <c r="Q9" s="31">
        <v>28660</v>
      </c>
      <c r="R9" s="31">
        <v>28619</v>
      </c>
      <c r="S9" s="31">
        <v>28597</v>
      </c>
      <c r="T9" s="31">
        <v>28485</v>
      </c>
      <c r="U9" s="31">
        <v>28465</v>
      </c>
      <c r="V9" s="31">
        <v>28420</v>
      </c>
      <c r="W9" s="31">
        <v>28342</v>
      </c>
      <c r="X9" s="31">
        <v>28306</v>
      </c>
      <c r="Y9" s="31">
        <v>28293</v>
      </c>
    </row>
    <row r="10" spans="1:25" s="11" customFormat="1" x14ac:dyDescent="0.2">
      <c r="A10" s="11">
        <v>4</v>
      </c>
      <c r="B10" s="21">
        <v>117</v>
      </c>
      <c r="C10" s="22" t="s">
        <v>30</v>
      </c>
      <c r="D10" s="44">
        <v>34363</v>
      </c>
      <c r="E10" s="7">
        <v>33662</v>
      </c>
      <c r="F10" s="31">
        <v>33281</v>
      </c>
      <c r="G10" s="31">
        <v>32904</v>
      </c>
      <c r="H10" s="31">
        <v>32904</v>
      </c>
      <c r="I10" s="31">
        <v>32904</v>
      </c>
      <c r="J10" s="31">
        <v>32904</v>
      </c>
      <c r="K10" s="31">
        <v>32684</v>
      </c>
      <c r="L10" s="31">
        <v>32684</v>
      </c>
      <c r="M10" s="31">
        <v>32684</v>
      </c>
      <c r="N10" s="31">
        <v>32684</v>
      </c>
      <c r="O10" s="31">
        <v>32428</v>
      </c>
      <c r="P10" s="31">
        <v>32387</v>
      </c>
      <c r="Q10" s="31">
        <v>32300</v>
      </c>
      <c r="R10" s="31">
        <v>32269</v>
      </c>
      <c r="S10" s="31">
        <v>32217</v>
      </c>
      <c r="T10" s="31">
        <v>32188</v>
      </c>
      <c r="U10" s="31">
        <v>32161</v>
      </c>
      <c r="V10" s="31">
        <v>32140</v>
      </c>
      <c r="W10" s="31">
        <v>32115</v>
      </c>
      <c r="X10" s="31">
        <v>32046</v>
      </c>
      <c r="Y10" s="31">
        <v>31992</v>
      </c>
    </row>
    <row r="11" spans="1:25" s="1" customFormat="1" x14ac:dyDescent="0.2">
      <c r="A11" s="11">
        <v>5</v>
      </c>
      <c r="B11" s="21">
        <v>118</v>
      </c>
      <c r="C11" s="22" t="s">
        <v>49</v>
      </c>
      <c r="D11" s="44">
        <v>41027</v>
      </c>
      <c r="E11" s="7">
        <v>40428</v>
      </c>
      <c r="F11" s="31">
        <v>39798</v>
      </c>
      <c r="G11" s="31">
        <v>39154</v>
      </c>
      <c r="H11" s="31">
        <v>39154</v>
      </c>
      <c r="I11" s="31">
        <v>39154</v>
      </c>
      <c r="J11" s="31">
        <v>39154</v>
      </c>
      <c r="K11" s="31">
        <v>38589</v>
      </c>
      <c r="L11" s="31">
        <v>38589</v>
      </c>
      <c r="M11" s="31">
        <v>38589</v>
      </c>
      <c r="N11" s="31">
        <v>38589</v>
      </c>
      <c r="O11" s="31">
        <v>38176</v>
      </c>
      <c r="P11" s="31">
        <v>38126</v>
      </c>
      <c r="Q11" s="31">
        <v>38079</v>
      </c>
      <c r="R11" s="31">
        <v>38029</v>
      </c>
      <c r="S11" s="31">
        <v>37988</v>
      </c>
      <c r="T11" s="31">
        <v>37906</v>
      </c>
      <c r="U11" s="31">
        <v>37866</v>
      </c>
      <c r="V11" s="31">
        <v>37795</v>
      </c>
      <c r="W11" s="31">
        <v>37717</v>
      </c>
      <c r="X11" s="31">
        <v>37439</v>
      </c>
      <c r="Y11" s="31">
        <v>37387</v>
      </c>
    </row>
    <row r="12" spans="1:25" s="2" customFormat="1" x14ac:dyDescent="0.2">
      <c r="A12" s="11">
        <v>6</v>
      </c>
      <c r="B12" s="21">
        <v>119</v>
      </c>
      <c r="C12" s="22" t="s">
        <v>10</v>
      </c>
      <c r="D12" s="44">
        <v>39718</v>
      </c>
      <c r="E12" s="7">
        <v>38673</v>
      </c>
      <c r="F12" s="31">
        <v>37932</v>
      </c>
      <c r="G12" s="31">
        <v>37405</v>
      </c>
      <c r="H12" s="31">
        <v>37405</v>
      </c>
      <c r="I12" s="31">
        <v>37405</v>
      </c>
      <c r="J12" s="31">
        <v>37405</v>
      </c>
      <c r="K12" s="31">
        <v>36950</v>
      </c>
      <c r="L12" s="31">
        <v>36950</v>
      </c>
      <c r="M12" s="31">
        <v>36950</v>
      </c>
      <c r="N12" s="31">
        <v>36950</v>
      </c>
      <c r="O12" s="31">
        <v>36476</v>
      </c>
      <c r="P12" s="31">
        <v>36398</v>
      </c>
      <c r="Q12" s="31">
        <v>36332</v>
      </c>
      <c r="R12" s="31">
        <v>36218</v>
      </c>
      <c r="S12" s="31">
        <v>36168</v>
      </c>
      <c r="T12" s="31">
        <v>36115</v>
      </c>
      <c r="U12" s="31">
        <v>36055</v>
      </c>
      <c r="V12" s="31">
        <v>36005</v>
      </c>
      <c r="W12" s="31">
        <v>35947</v>
      </c>
      <c r="X12" s="31">
        <v>35876</v>
      </c>
      <c r="Y12" s="31">
        <v>35813</v>
      </c>
    </row>
    <row r="13" spans="1:25" s="12" customFormat="1" x14ac:dyDescent="0.2">
      <c r="A13" s="11">
        <v>7</v>
      </c>
      <c r="B13" s="21">
        <v>121</v>
      </c>
      <c r="C13" s="22" t="s">
        <v>33</v>
      </c>
      <c r="D13" s="44">
        <v>5230</v>
      </c>
      <c r="E13" s="7">
        <v>4938</v>
      </c>
      <c r="F13" s="31">
        <v>4929</v>
      </c>
      <c r="G13" s="31">
        <v>4887</v>
      </c>
      <c r="H13" s="31">
        <v>4887</v>
      </c>
      <c r="I13" s="31">
        <v>4887</v>
      </c>
      <c r="J13" s="31">
        <v>4887</v>
      </c>
      <c r="K13" s="31">
        <v>4782</v>
      </c>
      <c r="L13" s="31">
        <v>4782</v>
      </c>
      <c r="M13" s="31">
        <v>4782</v>
      </c>
      <c r="N13" s="31">
        <v>4782</v>
      </c>
      <c r="O13" s="31">
        <v>4758</v>
      </c>
      <c r="P13" s="31">
        <v>4757</v>
      </c>
      <c r="Q13" s="31">
        <v>4752</v>
      </c>
      <c r="R13" s="31">
        <v>4746</v>
      </c>
      <c r="S13" s="31">
        <v>4737</v>
      </c>
      <c r="T13" s="31">
        <v>4731</v>
      </c>
      <c r="U13" s="31">
        <v>4732</v>
      </c>
      <c r="V13" s="31">
        <v>4718</v>
      </c>
      <c r="W13" s="31">
        <v>4705</v>
      </c>
      <c r="X13" s="31">
        <v>4690</v>
      </c>
      <c r="Y13" s="31">
        <v>4676</v>
      </c>
    </row>
    <row r="14" spans="1:25" x14ac:dyDescent="0.2">
      <c r="A14" s="11">
        <v>8</v>
      </c>
      <c r="B14" s="21">
        <v>125</v>
      </c>
      <c r="C14" s="22" t="s">
        <v>42</v>
      </c>
      <c r="D14" s="44">
        <v>65562</v>
      </c>
      <c r="E14" s="7">
        <v>64750</v>
      </c>
      <c r="F14" s="31">
        <v>63829</v>
      </c>
      <c r="G14" s="31">
        <v>63167</v>
      </c>
      <c r="H14" s="31">
        <v>63167</v>
      </c>
      <c r="I14" s="31">
        <v>63167</v>
      </c>
      <c r="J14" s="31">
        <v>63167</v>
      </c>
      <c r="K14" s="31">
        <v>62093</v>
      </c>
      <c r="L14" s="31">
        <v>62093</v>
      </c>
      <c r="M14" s="31">
        <v>62093</v>
      </c>
      <c r="N14" s="31">
        <v>62093</v>
      </c>
      <c r="O14" s="31">
        <v>61388</v>
      </c>
      <c r="P14" s="31">
        <v>61225</v>
      </c>
      <c r="Q14" s="31">
        <v>61168</v>
      </c>
      <c r="R14" s="31">
        <v>61103</v>
      </c>
      <c r="S14" s="31">
        <v>60998</v>
      </c>
      <c r="T14" s="31">
        <v>60852</v>
      </c>
      <c r="U14" s="31">
        <v>60791</v>
      </c>
      <c r="V14" s="31">
        <v>60692</v>
      </c>
      <c r="W14" s="31">
        <v>60650</v>
      </c>
      <c r="X14" s="31">
        <v>60541</v>
      </c>
      <c r="Y14" s="31">
        <v>60485</v>
      </c>
    </row>
    <row r="15" spans="1:25" customFormat="1" x14ac:dyDescent="0.2">
      <c r="A15" s="11">
        <v>9</v>
      </c>
      <c r="B15" s="21">
        <v>126</v>
      </c>
      <c r="C15" s="22" t="s">
        <v>11</v>
      </c>
      <c r="D15" s="44">
        <v>48211</v>
      </c>
      <c r="E15" s="7">
        <v>46585</v>
      </c>
      <c r="F15" s="31">
        <v>45904</v>
      </c>
      <c r="G15" s="31">
        <v>45263</v>
      </c>
      <c r="H15" s="31">
        <v>45263</v>
      </c>
      <c r="I15" s="31">
        <v>45263</v>
      </c>
      <c r="J15" s="31">
        <v>45263</v>
      </c>
      <c r="K15" s="31">
        <v>44856</v>
      </c>
      <c r="L15" s="31">
        <v>44856</v>
      </c>
      <c r="M15" s="31">
        <v>44856</v>
      </c>
      <c r="N15" s="31">
        <v>44856</v>
      </c>
      <c r="O15" s="31">
        <v>44596</v>
      </c>
      <c r="P15" s="31">
        <v>44567</v>
      </c>
      <c r="Q15" s="31">
        <v>44522</v>
      </c>
      <c r="R15" s="31">
        <v>44426</v>
      </c>
      <c r="S15" s="31">
        <v>44284</v>
      </c>
      <c r="T15" s="31">
        <v>44217</v>
      </c>
      <c r="U15" s="31">
        <v>44192</v>
      </c>
      <c r="V15" s="31">
        <v>44143</v>
      </c>
      <c r="W15" s="31">
        <v>44108</v>
      </c>
      <c r="X15" s="31">
        <v>43990</v>
      </c>
      <c r="Y15" s="31">
        <v>43924</v>
      </c>
    </row>
    <row r="16" spans="1:25" s="25" customFormat="1" x14ac:dyDescent="0.2">
      <c r="A16" s="11">
        <v>10</v>
      </c>
      <c r="B16" s="21">
        <v>127</v>
      </c>
      <c r="C16" s="22" t="s">
        <v>12</v>
      </c>
      <c r="D16" s="44">
        <v>87685</v>
      </c>
      <c r="E16" s="7">
        <v>86414</v>
      </c>
      <c r="F16" s="31">
        <v>85301</v>
      </c>
      <c r="G16" s="31">
        <v>84402</v>
      </c>
      <c r="H16" s="31">
        <v>84402</v>
      </c>
      <c r="I16" s="31">
        <v>84402</v>
      </c>
      <c r="J16" s="31">
        <v>84402</v>
      </c>
      <c r="K16" s="31">
        <v>83529</v>
      </c>
      <c r="L16" s="31">
        <v>83529</v>
      </c>
      <c r="M16" s="31">
        <v>83529</v>
      </c>
      <c r="N16" s="31">
        <v>83529</v>
      </c>
      <c r="O16" s="31">
        <v>82764</v>
      </c>
      <c r="P16" s="31">
        <v>82667</v>
      </c>
      <c r="Q16" s="31">
        <v>82270</v>
      </c>
      <c r="R16" s="31">
        <v>82108</v>
      </c>
      <c r="S16" s="31">
        <v>81842</v>
      </c>
      <c r="T16" s="31">
        <v>81702</v>
      </c>
      <c r="U16" s="31">
        <v>81645</v>
      </c>
      <c r="V16" s="31">
        <v>81574</v>
      </c>
      <c r="W16" s="31">
        <v>81477</v>
      </c>
      <c r="X16" s="31">
        <v>81287</v>
      </c>
      <c r="Y16" s="31">
        <v>81230</v>
      </c>
    </row>
    <row r="17" spans="1:25" customFormat="1" x14ac:dyDescent="0.2">
      <c r="A17" s="11">
        <v>11</v>
      </c>
      <c r="B17" s="21">
        <v>128</v>
      </c>
      <c r="C17" s="22" t="s">
        <v>13</v>
      </c>
      <c r="D17" s="44">
        <v>79456</v>
      </c>
      <c r="E17" s="7">
        <v>78040</v>
      </c>
      <c r="F17" s="31">
        <v>77316</v>
      </c>
      <c r="G17" s="31">
        <v>75960</v>
      </c>
      <c r="H17" s="31">
        <v>75960</v>
      </c>
      <c r="I17" s="31">
        <v>75960</v>
      </c>
      <c r="J17" s="31">
        <v>75960</v>
      </c>
      <c r="K17" s="31">
        <v>75418</v>
      </c>
      <c r="L17" s="31">
        <v>75418</v>
      </c>
      <c r="M17" s="31">
        <v>75418</v>
      </c>
      <c r="N17" s="31">
        <v>75418</v>
      </c>
      <c r="O17" s="31">
        <v>75495</v>
      </c>
      <c r="P17" s="31">
        <v>75473</v>
      </c>
      <c r="Q17" s="31">
        <v>75457</v>
      </c>
      <c r="R17" s="31">
        <v>75431</v>
      </c>
      <c r="S17" s="31">
        <v>75357</v>
      </c>
      <c r="T17" s="31">
        <v>75336</v>
      </c>
      <c r="U17" s="31">
        <v>75329</v>
      </c>
      <c r="V17" s="31">
        <v>75280</v>
      </c>
      <c r="W17" s="31">
        <v>75228</v>
      </c>
      <c r="X17" s="31">
        <v>75182</v>
      </c>
      <c r="Y17" s="31">
        <v>75159</v>
      </c>
    </row>
    <row r="18" spans="1:25" x14ac:dyDescent="0.2">
      <c r="A18" s="11">
        <v>12</v>
      </c>
      <c r="B18" s="21">
        <v>135</v>
      </c>
      <c r="C18" s="22" t="s">
        <v>14</v>
      </c>
      <c r="D18" s="44">
        <v>28859</v>
      </c>
      <c r="E18" s="7">
        <v>28566</v>
      </c>
      <c r="F18" s="31">
        <v>28143</v>
      </c>
      <c r="G18" s="31">
        <v>27807</v>
      </c>
      <c r="H18" s="31">
        <v>27807</v>
      </c>
      <c r="I18" s="31">
        <v>27807</v>
      </c>
      <c r="J18" s="31">
        <v>27807</v>
      </c>
      <c r="K18" s="31">
        <v>27493</v>
      </c>
      <c r="L18" s="31">
        <v>27493</v>
      </c>
      <c r="M18" s="31">
        <v>27493</v>
      </c>
      <c r="N18" s="31">
        <v>27493</v>
      </c>
      <c r="O18" s="31">
        <v>27275</v>
      </c>
      <c r="P18" s="31">
        <v>27253</v>
      </c>
      <c r="Q18" s="31">
        <v>27228</v>
      </c>
      <c r="R18" s="31">
        <v>27214</v>
      </c>
      <c r="S18" s="31">
        <v>27198</v>
      </c>
      <c r="T18" s="31">
        <v>27163</v>
      </c>
      <c r="U18" s="31">
        <v>27137</v>
      </c>
      <c r="V18" s="31">
        <v>27101</v>
      </c>
      <c r="W18" s="31">
        <v>26626</v>
      </c>
      <c r="X18" s="31">
        <v>26554</v>
      </c>
      <c r="Y18" s="31">
        <v>26521</v>
      </c>
    </row>
    <row r="19" spans="1:25" s="11" customFormat="1" x14ac:dyDescent="0.2">
      <c r="A19" s="11">
        <v>13</v>
      </c>
      <c r="B19" s="37">
        <v>136</v>
      </c>
      <c r="C19" s="38" t="s">
        <v>15</v>
      </c>
      <c r="D19" s="45">
        <v>77824</v>
      </c>
      <c r="E19" s="39">
        <v>75820</v>
      </c>
      <c r="F19" s="40">
        <v>74808</v>
      </c>
      <c r="G19" s="40">
        <v>73456</v>
      </c>
      <c r="H19" s="40">
        <v>73456</v>
      </c>
      <c r="I19" s="40">
        <v>73456</v>
      </c>
      <c r="J19" s="40">
        <v>73456</v>
      </c>
      <c r="K19" s="40">
        <v>72750</v>
      </c>
      <c r="L19" s="40">
        <v>72750</v>
      </c>
      <c r="M19" s="40">
        <v>72750</v>
      </c>
      <c r="N19" s="40">
        <v>72750</v>
      </c>
      <c r="O19" s="40">
        <v>72037</v>
      </c>
      <c r="P19" s="40">
        <v>71691</v>
      </c>
      <c r="Q19" s="40">
        <v>71430</v>
      </c>
      <c r="R19" s="40">
        <v>71109</v>
      </c>
      <c r="S19" s="40">
        <v>70873</v>
      </c>
      <c r="T19" s="40">
        <v>70745</v>
      </c>
      <c r="U19" s="40">
        <v>70685</v>
      </c>
      <c r="V19" s="40">
        <v>70561</v>
      </c>
      <c r="W19" s="40">
        <v>70367</v>
      </c>
      <c r="X19" s="40">
        <v>70258</v>
      </c>
      <c r="Y19" s="40">
        <v>70135</v>
      </c>
    </row>
    <row r="20" spans="1:25" s="11" customFormat="1" x14ac:dyDescent="0.2">
      <c r="A20" s="11">
        <v>14</v>
      </c>
      <c r="B20" s="21">
        <v>211</v>
      </c>
      <c r="C20" s="22" t="s">
        <v>34</v>
      </c>
      <c r="D20" s="44">
        <v>3340</v>
      </c>
      <c r="E20" s="7">
        <v>3287</v>
      </c>
      <c r="F20" s="31">
        <v>3234</v>
      </c>
      <c r="G20" s="31">
        <v>3182</v>
      </c>
      <c r="H20" s="31">
        <v>3182</v>
      </c>
      <c r="I20" s="31">
        <v>3182</v>
      </c>
      <c r="J20" s="31">
        <v>3182</v>
      </c>
      <c r="K20" s="31">
        <v>3154</v>
      </c>
      <c r="L20" s="31">
        <v>3154</v>
      </c>
      <c r="M20" s="31">
        <v>3154</v>
      </c>
      <c r="N20" s="31">
        <v>3154</v>
      </c>
      <c r="O20" s="31">
        <v>3156</v>
      </c>
      <c r="P20" s="31">
        <v>3156</v>
      </c>
      <c r="Q20" s="31">
        <v>3142</v>
      </c>
      <c r="R20" s="31">
        <v>3139</v>
      </c>
      <c r="S20" s="31">
        <v>3122</v>
      </c>
      <c r="T20" s="31">
        <v>3119</v>
      </c>
      <c r="U20" s="31">
        <v>3118</v>
      </c>
      <c r="V20" s="31">
        <v>3108</v>
      </c>
      <c r="W20" s="31">
        <v>3108</v>
      </c>
      <c r="X20" s="31">
        <v>3106</v>
      </c>
      <c r="Y20" s="31">
        <v>3102</v>
      </c>
    </row>
    <row r="21" spans="1:25" s="11" customFormat="1" x14ac:dyDescent="0.2">
      <c r="A21" s="11">
        <v>15</v>
      </c>
      <c r="B21" s="21">
        <v>212</v>
      </c>
      <c r="C21" s="22" t="s">
        <v>35</v>
      </c>
      <c r="D21" s="44">
        <v>4681</v>
      </c>
      <c r="E21" s="7">
        <v>4364</v>
      </c>
      <c r="F21" s="31">
        <v>4218</v>
      </c>
      <c r="G21" s="31">
        <v>4288</v>
      </c>
      <c r="H21" s="31">
        <v>4288</v>
      </c>
      <c r="I21" s="31">
        <v>4288</v>
      </c>
      <c r="J21" s="31">
        <v>4288</v>
      </c>
      <c r="K21" s="31">
        <v>4237</v>
      </c>
      <c r="L21" s="31">
        <v>4237</v>
      </c>
      <c r="M21" s="31">
        <v>4237</v>
      </c>
      <c r="N21" s="31">
        <v>4237</v>
      </c>
      <c r="O21" s="31">
        <v>3989</v>
      </c>
      <c r="P21" s="31">
        <v>3983</v>
      </c>
      <c r="Q21" s="31">
        <v>3966</v>
      </c>
      <c r="R21" s="31">
        <v>3935</v>
      </c>
      <c r="S21" s="31">
        <v>3940</v>
      </c>
      <c r="T21" s="31">
        <v>3939</v>
      </c>
      <c r="U21" s="31">
        <v>3936</v>
      </c>
      <c r="V21" s="31">
        <v>3933</v>
      </c>
      <c r="W21" s="31">
        <v>3922</v>
      </c>
      <c r="X21" s="31">
        <v>3919</v>
      </c>
      <c r="Y21" s="31">
        <v>3918</v>
      </c>
    </row>
    <row r="22" spans="1:25" s="11" customFormat="1" x14ac:dyDescent="0.2">
      <c r="A22" s="11">
        <v>16</v>
      </c>
      <c r="B22" s="21">
        <v>215</v>
      </c>
      <c r="C22" s="22" t="s">
        <v>31</v>
      </c>
      <c r="D22" s="44">
        <v>53192</v>
      </c>
      <c r="E22" s="7">
        <v>52425</v>
      </c>
      <c r="F22" s="31">
        <v>51583</v>
      </c>
      <c r="G22" s="31">
        <v>51152</v>
      </c>
      <c r="H22" s="31">
        <v>51152</v>
      </c>
      <c r="I22" s="31">
        <v>51152</v>
      </c>
      <c r="J22" s="31">
        <v>51152</v>
      </c>
      <c r="K22" s="31">
        <v>50121</v>
      </c>
      <c r="L22" s="31">
        <v>50121</v>
      </c>
      <c r="M22" s="31">
        <v>50121</v>
      </c>
      <c r="N22" s="31">
        <v>50121</v>
      </c>
      <c r="O22" s="31">
        <v>49091</v>
      </c>
      <c r="P22" s="31">
        <v>48911</v>
      </c>
      <c r="Q22" s="31">
        <v>48786</v>
      </c>
      <c r="R22" s="31">
        <v>48705</v>
      </c>
      <c r="S22" s="31">
        <v>48542</v>
      </c>
      <c r="T22" s="31">
        <v>48407</v>
      </c>
      <c r="U22" s="31">
        <v>48428</v>
      </c>
      <c r="V22" s="31">
        <v>48292</v>
      </c>
      <c r="W22" s="31">
        <v>48393</v>
      </c>
      <c r="X22" s="31">
        <v>48308</v>
      </c>
      <c r="Y22" s="31">
        <v>48236</v>
      </c>
    </row>
    <row r="23" spans="1:25" s="11" customFormat="1" x14ac:dyDescent="0.2">
      <c r="A23" s="11">
        <v>17</v>
      </c>
      <c r="B23" s="21">
        <v>216</v>
      </c>
      <c r="C23" s="22" t="s">
        <v>44</v>
      </c>
      <c r="D23" s="44">
        <v>25221</v>
      </c>
      <c r="E23" s="7">
        <v>24355</v>
      </c>
      <c r="F23" s="31">
        <v>24067</v>
      </c>
      <c r="G23" s="31">
        <v>23672</v>
      </c>
      <c r="H23" s="31">
        <v>23672</v>
      </c>
      <c r="I23" s="31">
        <v>23672</v>
      </c>
      <c r="J23" s="31">
        <v>23672</v>
      </c>
      <c r="K23" s="31">
        <v>23467</v>
      </c>
      <c r="L23" s="31">
        <v>23467</v>
      </c>
      <c r="M23" s="31">
        <v>23467</v>
      </c>
      <c r="N23" s="31">
        <v>23467</v>
      </c>
      <c r="O23" s="31">
        <v>22930</v>
      </c>
      <c r="P23" s="31">
        <v>22860</v>
      </c>
      <c r="Q23" s="31">
        <v>22834</v>
      </c>
      <c r="R23" s="31">
        <v>22804</v>
      </c>
      <c r="S23" s="31">
        <v>22776</v>
      </c>
      <c r="T23" s="31">
        <v>22755</v>
      </c>
      <c r="U23" s="31">
        <v>22727</v>
      </c>
      <c r="V23" s="31">
        <v>22681</v>
      </c>
      <c r="W23" s="31">
        <v>22629</v>
      </c>
      <c r="X23" s="31">
        <v>22528</v>
      </c>
      <c r="Y23" s="31">
        <v>22515</v>
      </c>
    </row>
    <row r="24" spans="1:25" s="11" customFormat="1" x14ac:dyDescent="0.2">
      <c r="A24" s="11">
        <v>18</v>
      </c>
      <c r="B24" s="21">
        <v>221</v>
      </c>
      <c r="C24" s="22" t="s">
        <v>36</v>
      </c>
      <c r="D24" s="44">
        <v>3149</v>
      </c>
      <c r="E24" s="7">
        <v>3094</v>
      </c>
      <c r="F24" s="31">
        <v>3046</v>
      </c>
      <c r="G24" s="31">
        <v>3002</v>
      </c>
      <c r="H24" s="31">
        <v>3002</v>
      </c>
      <c r="I24" s="31">
        <v>3002</v>
      </c>
      <c r="J24" s="31">
        <v>3002</v>
      </c>
      <c r="K24" s="31">
        <v>2977</v>
      </c>
      <c r="L24" s="31">
        <v>2977</v>
      </c>
      <c r="M24" s="31">
        <v>2977</v>
      </c>
      <c r="N24" s="31">
        <v>2977</v>
      </c>
      <c r="O24" s="31">
        <v>2915</v>
      </c>
      <c r="P24" s="31">
        <v>2890</v>
      </c>
      <c r="Q24" s="31">
        <v>2875</v>
      </c>
      <c r="R24" s="31">
        <v>2875</v>
      </c>
      <c r="S24" s="31">
        <v>2870</v>
      </c>
      <c r="T24" s="31">
        <v>2868</v>
      </c>
      <c r="U24" s="31">
        <v>2864</v>
      </c>
      <c r="V24" s="31">
        <v>2860</v>
      </c>
      <c r="W24" s="31">
        <v>2860</v>
      </c>
      <c r="X24" s="31">
        <v>2856</v>
      </c>
      <c r="Y24" s="31">
        <v>2854</v>
      </c>
    </row>
    <row r="25" spans="1:25" s="1" customFormat="1" x14ac:dyDescent="0.2">
      <c r="A25" s="11">
        <v>19</v>
      </c>
      <c r="B25" s="28">
        <v>222</v>
      </c>
      <c r="C25" s="34" t="s">
        <v>37</v>
      </c>
      <c r="D25" s="44">
        <v>4378</v>
      </c>
      <c r="E25" s="7">
        <v>3779</v>
      </c>
      <c r="F25" s="31">
        <v>3749</v>
      </c>
      <c r="G25" s="31">
        <v>3676</v>
      </c>
      <c r="H25" s="31">
        <v>3676</v>
      </c>
      <c r="I25" s="31">
        <v>3676</v>
      </c>
      <c r="J25" s="31">
        <v>3676</v>
      </c>
      <c r="K25" s="31">
        <v>3570</v>
      </c>
      <c r="L25" s="31">
        <v>3570</v>
      </c>
      <c r="M25" s="31">
        <v>3570</v>
      </c>
      <c r="N25" s="31">
        <v>3570</v>
      </c>
      <c r="O25" s="31">
        <v>3486</v>
      </c>
      <c r="P25" s="31">
        <v>3475</v>
      </c>
      <c r="Q25" s="31">
        <v>3466</v>
      </c>
      <c r="R25" s="31">
        <v>3464</v>
      </c>
      <c r="S25" s="31">
        <v>3469</v>
      </c>
      <c r="T25" s="31">
        <v>3454</v>
      </c>
      <c r="U25" s="31">
        <v>3453</v>
      </c>
      <c r="V25" s="31">
        <v>3454</v>
      </c>
      <c r="W25" s="31">
        <v>3452</v>
      </c>
      <c r="X25" s="31">
        <v>3452</v>
      </c>
      <c r="Y25" s="31">
        <v>3451</v>
      </c>
    </row>
    <row r="26" spans="1:25" s="2" customFormat="1" x14ac:dyDescent="0.2">
      <c r="A26" s="11">
        <v>20</v>
      </c>
      <c r="B26" s="28">
        <v>225</v>
      </c>
      <c r="C26" s="34" t="s">
        <v>16</v>
      </c>
      <c r="D26" s="44">
        <v>54670</v>
      </c>
      <c r="E26" s="7">
        <v>53700</v>
      </c>
      <c r="F26" s="31">
        <v>53084</v>
      </c>
      <c r="G26" s="31">
        <v>52584</v>
      </c>
      <c r="H26" s="31">
        <v>52584</v>
      </c>
      <c r="I26" s="31">
        <v>52584</v>
      </c>
      <c r="J26" s="31">
        <v>52584</v>
      </c>
      <c r="K26" s="31">
        <v>52341</v>
      </c>
      <c r="L26" s="31">
        <v>52341</v>
      </c>
      <c r="M26" s="31">
        <v>52341</v>
      </c>
      <c r="N26" s="31">
        <v>52341</v>
      </c>
      <c r="O26" s="31">
        <v>51953</v>
      </c>
      <c r="P26" s="31">
        <v>51920</v>
      </c>
      <c r="Q26" s="31">
        <v>51845</v>
      </c>
      <c r="R26" s="31">
        <v>51794</v>
      </c>
      <c r="S26" s="31">
        <v>51750</v>
      </c>
      <c r="T26" s="31">
        <v>51711</v>
      </c>
      <c r="U26" s="31">
        <v>51698</v>
      </c>
      <c r="V26" s="31">
        <v>51669</v>
      </c>
      <c r="W26" s="31">
        <v>51630</v>
      </c>
      <c r="X26" s="31">
        <v>51438</v>
      </c>
      <c r="Y26" s="31">
        <v>51400</v>
      </c>
    </row>
    <row r="27" spans="1:25" s="12" customFormat="1" x14ac:dyDescent="0.2">
      <c r="A27" s="11">
        <v>21</v>
      </c>
      <c r="B27" s="28">
        <v>226</v>
      </c>
      <c r="C27" s="34" t="s">
        <v>17</v>
      </c>
      <c r="D27" s="44">
        <v>49357</v>
      </c>
      <c r="E27" s="7">
        <v>48101</v>
      </c>
      <c r="F27" s="31">
        <v>47506</v>
      </c>
      <c r="G27" s="31">
        <v>46541</v>
      </c>
      <c r="H27" s="31">
        <v>46541</v>
      </c>
      <c r="I27" s="31">
        <v>46541</v>
      </c>
      <c r="J27" s="31">
        <v>46541</v>
      </c>
      <c r="K27" s="31">
        <v>45777</v>
      </c>
      <c r="L27" s="31">
        <v>45777</v>
      </c>
      <c r="M27" s="31">
        <v>45777</v>
      </c>
      <c r="N27" s="31">
        <v>45777</v>
      </c>
      <c r="O27" s="31">
        <v>45285</v>
      </c>
      <c r="P27" s="31">
        <v>45124</v>
      </c>
      <c r="Q27" s="31">
        <v>44973</v>
      </c>
      <c r="R27" s="31">
        <v>44845</v>
      </c>
      <c r="S27" s="31">
        <v>44706</v>
      </c>
      <c r="T27" s="31">
        <v>44622</v>
      </c>
      <c r="U27" s="31">
        <v>44562</v>
      </c>
      <c r="V27" s="31">
        <v>44491</v>
      </c>
      <c r="W27" s="31">
        <v>44407</v>
      </c>
      <c r="X27" s="31">
        <v>44321</v>
      </c>
      <c r="Y27" s="31">
        <v>44217</v>
      </c>
    </row>
    <row r="28" spans="1:25" x14ac:dyDescent="0.2">
      <c r="A28" s="11">
        <v>22</v>
      </c>
      <c r="B28" s="28">
        <v>231</v>
      </c>
      <c r="C28" s="34" t="s">
        <v>38</v>
      </c>
      <c r="D28" s="44">
        <v>2386</v>
      </c>
      <c r="E28" s="7">
        <v>2034</v>
      </c>
      <c r="F28" s="31">
        <v>1951</v>
      </c>
      <c r="G28" s="31">
        <v>1824</v>
      </c>
      <c r="H28" s="31">
        <v>1824</v>
      </c>
      <c r="I28" s="31">
        <v>1824</v>
      </c>
      <c r="J28" s="31">
        <v>1824</v>
      </c>
      <c r="K28" s="31">
        <v>1817</v>
      </c>
      <c r="L28" s="31">
        <v>1817</v>
      </c>
      <c r="M28" s="31">
        <v>1817</v>
      </c>
      <c r="N28" s="31">
        <v>1817</v>
      </c>
      <c r="O28" s="31">
        <v>1749</v>
      </c>
      <c r="P28" s="31">
        <v>1741</v>
      </c>
      <c r="Q28" s="31">
        <v>1672</v>
      </c>
      <c r="R28" s="31">
        <v>1662</v>
      </c>
      <c r="S28" s="31">
        <v>1662</v>
      </c>
      <c r="T28" s="31">
        <v>1647</v>
      </c>
      <c r="U28" s="31">
        <v>1642</v>
      </c>
      <c r="V28" s="31">
        <v>1640</v>
      </c>
      <c r="W28" s="31">
        <v>1637</v>
      </c>
      <c r="X28" s="31">
        <v>1639</v>
      </c>
      <c r="Y28" s="31">
        <v>1639</v>
      </c>
    </row>
    <row r="29" spans="1:25" customFormat="1" x14ac:dyDescent="0.2">
      <c r="A29" s="11">
        <v>23</v>
      </c>
      <c r="B29" s="28">
        <v>235</v>
      </c>
      <c r="C29" s="34" t="s">
        <v>7</v>
      </c>
      <c r="D29" s="44">
        <v>23070</v>
      </c>
      <c r="E29" s="7">
        <v>21925</v>
      </c>
      <c r="F29" s="31">
        <v>21645</v>
      </c>
      <c r="G29" s="31">
        <v>21338</v>
      </c>
      <c r="H29" s="31">
        <v>21338</v>
      </c>
      <c r="I29" s="31">
        <v>21338</v>
      </c>
      <c r="J29" s="31">
        <v>21338</v>
      </c>
      <c r="K29" s="31">
        <v>21043</v>
      </c>
      <c r="L29" s="31">
        <v>21043</v>
      </c>
      <c r="M29" s="31">
        <v>21043</v>
      </c>
      <c r="N29" s="31">
        <v>21043</v>
      </c>
      <c r="O29" s="31">
        <v>20981</v>
      </c>
      <c r="P29" s="31">
        <v>20910</v>
      </c>
      <c r="Q29" s="31">
        <v>20859</v>
      </c>
      <c r="R29" s="31">
        <v>20814</v>
      </c>
      <c r="S29" s="31">
        <v>20787</v>
      </c>
      <c r="T29" s="31">
        <v>20707</v>
      </c>
      <c r="U29" s="31">
        <v>20684</v>
      </c>
      <c r="V29" s="31">
        <v>20656</v>
      </c>
      <c r="W29" s="31">
        <v>20561</v>
      </c>
      <c r="X29" s="31">
        <v>20523</v>
      </c>
      <c r="Y29" s="31">
        <v>20485</v>
      </c>
    </row>
    <row r="30" spans="1:25" s="25" customFormat="1" x14ac:dyDescent="0.2">
      <c r="A30" s="11">
        <v>24</v>
      </c>
      <c r="B30" s="28">
        <v>236</v>
      </c>
      <c r="C30" s="34" t="s">
        <v>18</v>
      </c>
      <c r="D30" s="44">
        <v>27153</v>
      </c>
      <c r="E30" s="7">
        <v>26968</v>
      </c>
      <c r="F30" s="31">
        <v>26704</v>
      </c>
      <c r="G30" s="31">
        <v>26285</v>
      </c>
      <c r="H30" s="31">
        <v>26285</v>
      </c>
      <c r="I30" s="31">
        <v>26285</v>
      </c>
      <c r="J30" s="31">
        <v>26285</v>
      </c>
      <c r="K30" s="31">
        <v>25816</v>
      </c>
      <c r="L30" s="31">
        <v>25816</v>
      </c>
      <c r="M30" s="31">
        <v>25816</v>
      </c>
      <c r="N30" s="31">
        <v>25816</v>
      </c>
      <c r="O30" s="31">
        <v>25554</v>
      </c>
      <c r="P30" s="31">
        <v>25496</v>
      </c>
      <c r="Q30" s="31">
        <v>25470</v>
      </c>
      <c r="R30" s="31">
        <v>25437</v>
      </c>
      <c r="S30" s="31">
        <v>25410</v>
      </c>
      <c r="T30" s="31">
        <v>25360</v>
      </c>
      <c r="U30" s="31">
        <v>25333</v>
      </c>
      <c r="V30" s="31">
        <v>25312</v>
      </c>
      <c r="W30" s="31">
        <v>25284</v>
      </c>
      <c r="X30" s="31">
        <v>25231</v>
      </c>
      <c r="Y30" s="31">
        <v>25196</v>
      </c>
    </row>
    <row r="31" spans="1:25" customFormat="1" x14ac:dyDescent="0.2">
      <c r="A31" s="11">
        <v>25</v>
      </c>
      <c r="B31" s="41">
        <v>237</v>
      </c>
      <c r="C31" s="42" t="s">
        <v>40</v>
      </c>
      <c r="D31" s="45">
        <v>24780</v>
      </c>
      <c r="E31" s="39">
        <v>24190</v>
      </c>
      <c r="F31" s="40">
        <v>23873</v>
      </c>
      <c r="G31" s="40">
        <v>23509</v>
      </c>
      <c r="H31" s="40">
        <v>23509</v>
      </c>
      <c r="I31" s="40">
        <v>23509</v>
      </c>
      <c r="J31" s="40">
        <v>23509</v>
      </c>
      <c r="K31" s="40">
        <v>23281</v>
      </c>
      <c r="L31" s="40">
        <v>23281</v>
      </c>
      <c r="M31" s="40">
        <v>23281</v>
      </c>
      <c r="N31" s="40">
        <v>23281</v>
      </c>
      <c r="O31" s="40">
        <v>23185</v>
      </c>
      <c r="P31" s="40">
        <v>23139</v>
      </c>
      <c r="Q31" s="40">
        <v>23114</v>
      </c>
      <c r="R31" s="40">
        <v>22985</v>
      </c>
      <c r="S31" s="40">
        <v>22965</v>
      </c>
      <c r="T31" s="40">
        <v>22924</v>
      </c>
      <c r="U31" s="40">
        <v>22891</v>
      </c>
      <c r="V31" s="40">
        <v>22874</v>
      </c>
      <c r="W31" s="40">
        <v>22752</v>
      </c>
      <c r="X31" s="40">
        <v>22721</v>
      </c>
      <c r="Y31" s="40">
        <v>22687</v>
      </c>
    </row>
    <row r="32" spans="1:25" x14ac:dyDescent="0.2">
      <c r="A32" s="11">
        <v>26</v>
      </c>
      <c r="B32" s="28">
        <v>311</v>
      </c>
      <c r="C32" s="34" t="s">
        <v>6</v>
      </c>
      <c r="D32" s="44">
        <v>4366</v>
      </c>
      <c r="E32" s="7">
        <v>4066</v>
      </c>
      <c r="F32" s="31">
        <v>3914</v>
      </c>
      <c r="G32" s="31">
        <v>3795</v>
      </c>
      <c r="H32" s="31">
        <v>3795</v>
      </c>
      <c r="I32" s="31">
        <v>3795</v>
      </c>
      <c r="J32" s="31">
        <v>3795</v>
      </c>
      <c r="K32" s="31">
        <v>3756</v>
      </c>
      <c r="L32" s="31">
        <v>3756</v>
      </c>
      <c r="M32" s="31">
        <v>3756</v>
      </c>
      <c r="N32" s="31">
        <v>3756</v>
      </c>
      <c r="O32" s="31">
        <v>3673</v>
      </c>
      <c r="P32" s="31">
        <v>3663</v>
      </c>
      <c r="Q32" s="31">
        <v>3671</v>
      </c>
      <c r="R32" s="31">
        <v>3641</v>
      </c>
      <c r="S32" s="31">
        <v>3614</v>
      </c>
      <c r="T32" s="31">
        <v>3905</v>
      </c>
      <c r="U32" s="31">
        <v>3588</v>
      </c>
      <c r="V32" s="31">
        <v>3582</v>
      </c>
      <c r="W32" s="31">
        <v>3578</v>
      </c>
      <c r="X32" s="31">
        <v>3536</v>
      </c>
      <c r="Y32" s="31">
        <v>3510</v>
      </c>
    </row>
    <row r="33" spans="1:25" s="11" customFormat="1" x14ac:dyDescent="0.2">
      <c r="A33" s="11">
        <v>27</v>
      </c>
      <c r="B33" s="28">
        <v>315</v>
      </c>
      <c r="C33" s="34" t="s">
        <v>19</v>
      </c>
      <c r="D33" s="44">
        <v>57785</v>
      </c>
      <c r="E33" s="7">
        <v>57129</v>
      </c>
      <c r="F33" s="31">
        <v>56385</v>
      </c>
      <c r="G33" s="31">
        <v>55923</v>
      </c>
      <c r="H33" s="31">
        <v>55923</v>
      </c>
      <c r="I33" s="31">
        <v>55923</v>
      </c>
      <c r="J33" s="31">
        <v>55923</v>
      </c>
      <c r="K33" s="31">
        <v>55512</v>
      </c>
      <c r="L33" s="31">
        <v>55512</v>
      </c>
      <c r="M33" s="31">
        <v>55512</v>
      </c>
      <c r="N33" s="31">
        <v>55512</v>
      </c>
      <c r="O33" s="31">
        <v>55165</v>
      </c>
      <c r="P33" s="31">
        <v>55056</v>
      </c>
      <c r="Q33" s="31">
        <v>54976</v>
      </c>
      <c r="R33" s="31">
        <v>54911</v>
      </c>
      <c r="S33" s="31">
        <v>54814</v>
      </c>
      <c r="T33" s="31">
        <v>54718</v>
      </c>
      <c r="U33" s="31">
        <v>54675</v>
      </c>
      <c r="V33" s="31">
        <v>54589</v>
      </c>
      <c r="W33" s="31">
        <v>54491</v>
      </c>
      <c r="X33" s="31">
        <v>54344</v>
      </c>
      <c r="Y33" s="31">
        <v>54291</v>
      </c>
    </row>
    <row r="34" spans="1:25" s="11" customFormat="1" x14ac:dyDescent="0.2">
      <c r="A34" s="11">
        <v>28</v>
      </c>
      <c r="B34" s="28">
        <v>316</v>
      </c>
      <c r="C34" s="34" t="s">
        <v>45</v>
      </c>
      <c r="D34" s="44">
        <v>29751</v>
      </c>
      <c r="E34" s="7">
        <v>29056</v>
      </c>
      <c r="F34" s="31">
        <v>28711</v>
      </c>
      <c r="G34" s="31">
        <v>28295</v>
      </c>
      <c r="H34" s="31">
        <v>28295</v>
      </c>
      <c r="I34" s="31">
        <v>28295</v>
      </c>
      <c r="J34" s="31">
        <v>28295</v>
      </c>
      <c r="K34" s="31">
        <v>28060</v>
      </c>
      <c r="L34" s="31">
        <v>28060</v>
      </c>
      <c r="M34" s="31">
        <v>28060</v>
      </c>
      <c r="N34" s="31">
        <v>28060</v>
      </c>
      <c r="O34" s="31">
        <v>27742</v>
      </c>
      <c r="P34" s="31">
        <v>27700</v>
      </c>
      <c r="Q34" s="31">
        <v>27627</v>
      </c>
      <c r="R34" s="31">
        <v>27611</v>
      </c>
      <c r="S34" s="31">
        <v>27579</v>
      </c>
      <c r="T34" s="31">
        <v>27511</v>
      </c>
      <c r="U34" s="31">
        <v>27493</v>
      </c>
      <c r="V34" s="31">
        <v>27433</v>
      </c>
      <c r="W34" s="31">
        <v>27398</v>
      </c>
      <c r="X34" s="31">
        <v>27361</v>
      </c>
      <c r="Y34" s="31">
        <v>27315</v>
      </c>
    </row>
    <row r="35" spans="1:25" s="11" customFormat="1" x14ac:dyDescent="0.2">
      <c r="A35" s="11">
        <v>29</v>
      </c>
      <c r="B35" s="28">
        <v>317</v>
      </c>
      <c r="C35" s="34" t="s">
        <v>20</v>
      </c>
      <c r="D35" s="44">
        <v>76309</v>
      </c>
      <c r="E35" s="7">
        <v>75017</v>
      </c>
      <c r="F35" s="31">
        <v>74312</v>
      </c>
      <c r="G35" s="31">
        <v>73177</v>
      </c>
      <c r="H35" s="31">
        <v>73177</v>
      </c>
      <c r="I35" s="31">
        <v>73177</v>
      </c>
      <c r="J35" s="31">
        <v>73177</v>
      </c>
      <c r="K35" s="31">
        <v>71957</v>
      </c>
      <c r="L35" s="31">
        <v>71957</v>
      </c>
      <c r="M35" s="31">
        <v>71957</v>
      </c>
      <c r="N35" s="31">
        <v>71957</v>
      </c>
      <c r="O35" s="31">
        <v>71174</v>
      </c>
      <c r="P35" s="31">
        <v>71080</v>
      </c>
      <c r="Q35" s="31">
        <v>70974</v>
      </c>
      <c r="R35" s="31">
        <v>70855</v>
      </c>
      <c r="S35" s="31">
        <v>70774</v>
      </c>
      <c r="T35" s="31">
        <v>70617</v>
      </c>
      <c r="U35" s="31">
        <v>70549</v>
      </c>
      <c r="V35" s="31">
        <v>70459</v>
      </c>
      <c r="W35" s="31">
        <v>70347</v>
      </c>
      <c r="X35" s="31">
        <v>70149</v>
      </c>
      <c r="Y35" s="31">
        <v>70038</v>
      </c>
    </row>
    <row r="36" spans="1:25" s="11" customFormat="1" x14ac:dyDescent="0.2">
      <c r="A36" s="11">
        <v>30</v>
      </c>
      <c r="B36" s="28">
        <v>325</v>
      </c>
      <c r="C36" s="34" t="s">
        <v>5</v>
      </c>
      <c r="D36" s="44">
        <v>36766</v>
      </c>
      <c r="E36" s="7">
        <v>35552</v>
      </c>
      <c r="F36" s="31">
        <v>34900</v>
      </c>
      <c r="G36" s="31">
        <v>34049</v>
      </c>
      <c r="H36" s="31">
        <v>34049</v>
      </c>
      <c r="I36" s="31">
        <v>34049</v>
      </c>
      <c r="J36" s="31">
        <v>34049</v>
      </c>
      <c r="K36" s="31">
        <v>33219</v>
      </c>
      <c r="L36" s="31">
        <v>33219</v>
      </c>
      <c r="M36" s="31">
        <v>33219</v>
      </c>
      <c r="N36" s="31">
        <v>33219</v>
      </c>
      <c r="O36" s="31">
        <v>32985</v>
      </c>
      <c r="P36" s="31">
        <v>32926</v>
      </c>
      <c r="Q36" s="31">
        <v>32882</v>
      </c>
      <c r="R36" s="31">
        <v>32852</v>
      </c>
      <c r="S36" s="31">
        <v>32828</v>
      </c>
      <c r="T36" s="31">
        <v>32848</v>
      </c>
      <c r="U36" s="31">
        <v>32836</v>
      </c>
      <c r="V36" s="31">
        <v>32807</v>
      </c>
      <c r="W36" s="31">
        <v>32759</v>
      </c>
      <c r="X36" s="31">
        <v>32701</v>
      </c>
      <c r="Y36" s="31">
        <v>32592</v>
      </c>
    </row>
    <row r="37" spans="1:25" s="11" customFormat="1" x14ac:dyDescent="0.2">
      <c r="A37" s="11">
        <v>31</v>
      </c>
      <c r="B37" s="28">
        <v>326</v>
      </c>
      <c r="C37" s="34" t="s">
        <v>21</v>
      </c>
      <c r="D37" s="44">
        <v>45223</v>
      </c>
      <c r="E37" s="7">
        <v>44588</v>
      </c>
      <c r="F37" s="31">
        <v>44112</v>
      </c>
      <c r="G37" s="31">
        <v>43556</v>
      </c>
      <c r="H37" s="31">
        <v>43556</v>
      </c>
      <c r="I37" s="31">
        <v>43556</v>
      </c>
      <c r="J37" s="31">
        <v>43556</v>
      </c>
      <c r="K37" s="31">
        <v>43126</v>
      </c>
      <c r="L37" s="31">
        <v>43126</v>
      </c>
      <c r="M37" s="31">
        <v>43126</v>
      </c>
      <c r="N37" s="31">
        <v>43126</v>
      </c>
      <c r="O37" s="31">
        <v>42873</v>
      </c>
      <c r="P37" s="31">
        <v>42832</v>
      </c>
      <c r="Q37" s="31">
        <v>42763</v>
      </c>
      <c r="R37" s="31">
        <v>42671</v>
      </c>
      <c r="S37" s="31">
        <v>42624</v>
      </c>
      <c r="T37" s="31">
        <v>42583</v>
      </c>
      <c r="U37" s="31">
        <v>42554</v>
      </c>
      <c r="V37" s="31">
        <v>42496</v>
      </c>
      <c r="W37" s="31">
        <v>42310</v>
      </c>
      <c r="X37" s="31">
        <v>42279</v>
      </c>
      <c r="Y37" s="31">
        <v>42230</v>
      </c>
    </row>
    <row r="38" spans="1:25" s="11" customFormat="1" x14ac:dyDescent="0.2">
      <c r="A38" s="11">
        <v>32</v>
      </c>
      <c r="B38" s="28">
        <v>327</v>
      </c>
      <c r="C38" s="34" t="s">
        <v>25</v>
      </c>
      <c r="D38" s="44">
        <v>30570</v>
      </c>
      <c r="E38" s="7">
        <v>29312</v>
      </c>
      <c r="F38" s="31">
        <v>28495</v>
      </c>
      <c r="G38" s="31">
        <v>27886</v>
      </c>
      <c r="H38" s="31">
        <v>27886</v>
      </c>
      <c r="I38" s="31">
        <v>27886</v>
      </c>
      <c r="J38" s="31">
        <v>27886</v>
      </c>
      <c r="K38" s="31">
        <v>27594</v>
      </c>
      <c r="L38" s="31">
        <v>27594</v>
      </c>
      <c r="M38" s="31">
        <v>27594</v>
      </c>
      <c r="N38" s="31">
        <v>27594</v>
      </c>
      <c r="O38" s="31">
        <v>27452</v>
      </c>
      <c r="P38" s="31">
        <v>27412</v>
      </c>
      <c r="Q38" s="31">
        <v>27386</v>
      </c>
      <c r="R38" s="31">
        <v>27324</v>
      </c>
      <c r="S38" s="31">
        <v>27299</v>
      </c>
      <c r="T38" s="31">
        <v>27265</v>
      </c>
      <c r="U38" s="31">
        <v>27230</v>
      </c>
      <c r="V38" s="31">
        <v>27185</v>
      </c>
      <c r="W38" s="31">
        <v>27144</v>
      </c>
      <c r="X38" s="31">
        <v>27105</v>
      </c>
      <c r="Y38" s="31">
        <v>27042</v>
      </c>
    </row>
    <row r="39" spans="1:25" s="1" customFormat="1" x14ac:dyDescent="0.2">
      <c r="A39" s="11">
        <v>33</v>
      </c>
      <c r="B39" s="28">
        <v>335</v>
      </c>
      <c r="C39" s="34" t="s">
        <v>3</v>
      </c>
      <c r="D39" s="44">
        <v>43936</v>
      </c>
      <c r="E39" s="7">
        <v>43165</v>
      </c>
      <c r="F39" s="31">
        <v>42342</v>
      </c>
      <c r="G39" s="31">
        <v>41374</v>
      </c>
      <c r="H39" s="31">
        <v>41374</v>
      </c>
      <c r="I39" s="31">
        <v>41374</v>
      </c>
      <c r="J39" s="31">
        <v>41374</v>
      </c>
      <c r="K39" s="31">
        <v>40939</v>
      </c>
      <c r="L39" s="31">
        <v>40939</v>
      </c>
      <c r="M39" s="31">
        <v>40939</v>
      </c>
      <c r="N39" s="31">
        <v>40939</v>
      </c>
      <c r="O39" s="31">
        <v>40600</v>
      </c>
      <c r="P39" s="31">
        <v>40549</v>
      </c>
      <c r="Q39" s="31">
        <v>40439</v>
      </c>
      <c r="R39" s="31">
        <v>40361</v>
      </c>
      <c r="S39" s="31">
        <v>40300</v>
      </c>
      <c r="T39" s="31">
        <v>40225</v>
      </c>
      <c r="U39" s="31">
        <v>40265</v>
      </c>
      <c r="V39" s="31">
        <v>40177</v>
      </c>
      <c r="W39" s="31">
        <v>40120</v>
      </c>
      <c r="X39" s="31">
        <v>40008</v>
      </c>
      <c r="Y39" s="31">
        <v>39972</v>
      </c>
    </row>
    <row r="40" spans="1:25" s="2" customFormat="1" x14ac:dyDescent="0.2">
      <c r="A40" s="11">
        <v>34</v>
      </c>
      <c r="B40" s="28">
        <v>336</v>
      </c>
      <c r="C40" s="34" t="s">
        <v>29</v>
      </c>
      <c r="D40" s="44">
        <v>30244</v>
      </c>
      <c r="E40" s="7">
        <v>29515</v>
      </c>
      <c r="F40" s="31">
        <v>29069</v>
      </c>
      <c r="G40" s="31">
        <v>28633</v>
      </c>
      <c r="H40" s="31">
        <v>28633</v>
      </c>
      <c r="I40" s="31">
        <v>28633</v>
      </c>
      <c r="J40" s="31">
        <v>28633</v>
      </c>
      <c r="K40" s="31">
        <v>28084</v>
      </c>
      <c r="L40" s="31">
        <v>28084</v>
      </c>
      <c r="M40" s="31">
        <v>28084</v>
      </c>
      <c r="N40" s="31">
        <v>28084</v>
      </c>
      <c r="O40" s="31">
        <v>27836</v>
      </c>
      <c r="P40" s="31">
        <v>27808</v>
      </c>
      <c r="Q40" s="31">
        <v>27716</v>
      </c>
      <c r="R40" s="31">
        <v>27643</v>
      </c>
      <c r="S40" s="31">
        <v>27608</v>
      </c>
      <c r="T40" s="31">
        <v>27574</v>
      </c>
      <c r="U40" s="31">
        <v>27513</v>
      </c>
      <c r="V40" s="31">
        <v>27484</v>
      </c>
      <c r="W40" s="31">
        <v>27445</v>
      </c>
      <c r="X40" s="31">
        <v>27397</v>
      </c>
      <c r="Y40" s="31">
        <v>27375</v>
      </c>
    </row>
    <row r="41" spans="1:25" s="12" customFormat="1" x14ac:dyDescent="0.2">
      <c r="A41" s="11">
        <v>35</v>
      </c>
      <c r="B41" s="41">
        <v>337</v>
      </c>
      <c r="C41" s="42" t="s">
        <v>41</v>
      </c>
      <c r="D41" s="45">
        <v>47484</v>
      </c>
      <c r="E41" s="39">
        <v>46537</v>
      </c>
      <c r="F41" s="40">
        <v>45916</v>
      </c>
      <c r="G41" s="40">
        <v>45055</v>
      </c>
      <c r="H41" s="40">
        <v>45055</v>
      </c>
      <c r="I41" s="40">
        <v>45055</v>
      </c>
      <c r="J41" s="40">
        <v>45055</v>
      </c>
      <c r="K41" s="40">
        <v>44568</v>
      </c>
      <c r="L41" s="40">
        <v>44568</v>
      </c>
      <c r="M41" s="40">
        <v>44568</v>
      </c>
      <c r="N41" s="40">
        <v>44568</v>
      </c>
      <c r="O41" s="40">
        <v>44167</v>
      </c>
      <c r="P41" s="40">
        <v>44134</v>
      </c>
      <c r="Q41" s="40">
        <v>44097</v>
      </c>
      <c r="R41" s="40">
        <v>44056</v>
      </c>
      <c r="S41" s="40">
        <v>44006</v>
      </c>
      <c r="T41" s="40">
        <v>43955</v>
      </c>
      <c r="U41" s="40">
        <v>43941</v>
      </c>
      <c r="V41" s="40">
        <v>43891</v>
      </c>
      <c r="W41" s="40">
        <v>43861</v>
      </c>
      <c r="X41" s="40">
        <v>43819</v>
      </c>
      <c r="Y41" s="40">
        <v>43774</v>
      </c>
    </row>
    <row r="42" spans="1:25" x14ac:dyDescent="0.2">
      <c r="A42" s="11">
        <v>36</v>
      </c>
      <c r="B42" s="28">
        <v>415</v>
      </c>
      <c r="C42" s="34" t="s">
        <v>9</v>
      </c>
      <c r="D42" s="44">
        <v>53327</v>
      </c>
      <c r="E42" s="7">
        <v>57104</v>
      </c>
      <c r="F42" s="31">
        <v>56138</v>
      </c>
      <c r="G42" s="31">
        <v>55543</v>
      </c>
      <c r="H42" s="31">
        <v>55543</v>
      </c>
      <c r="I42" s="31">
        <v>55543</v>
      </c>
      <c r="J42" s="31">
        <v>55543</v>
      </c>
      <c r="K42" s="31">
        <v>54127</v>
      </c>
      <c r="L42" s="31">
        <v>54127</v>
      </c>
      <c r="M42" s="31">
        <v>54127</v>
      </c>
      <c r="N42" s="31">
        <v>54127</v>
      </c>
      <c r="O42" s="31">
        <v>53330</v>
      </c>
      <c r="P42" s="31">
        <v>53018</v>
      </c>
      <c r="Q42" s="31">
        <v>52852</v>
      </c>
      <c r="R42" s="31">
        <v>52691</v>
      </c>
      <c r="S42" s="31">
        <v>52467</v>
      </c>
      <c r="T42" s="31">
        <v>52478</v>
      </c>
      <c r="U42" s="31">
        <v>52444</v>
      </c>
      <c r="V42" s="31">
        <v>52397</v>
      </c>
      <c r="W42" s="31">
        <v>51878</v>
      </c>
      <c r="X42" s="31">
        <v>51699</v>
      </c>
      <c r="Y42" s="31">
        <v>51675</v>
      </c>
    </row>
    <row r="43" spans="1:25" customFormat="1" x14ac:dyDescent="0.2">
      <c r="A43" s="11">
        <v>37</v>
      </c>
      <c r="B43" s="28">
        <v>416</v>
      </c>
      <c r="C43" s="34" t="s">
        <v>27</v>
      </c>
      <c r="D43" s="44">
        <v>25521</v>
      </c>
      <c r="E43" s="7">
        <v>25098</v>
      </c>
      <c r="F43" s="31">
        <v>24802</v>
      </c>
      <c r="G43" s="31">
        <v>24499</v>
      </c>
      <c r="H43" s="31">
        <v>24499</v>
      </c>
      <c r="I43" s="31">
        <v>24499</v>
      </c>
      <c r="J43" s="31">
        <v>24499</v>
      </c>
      <c r="K43" s="31">
        <v>24138</v>
      </c>
      <c r="L43" s="31">
        <v>24138</v>
      </c>
      <c r="M43" s="31">
        <v>24138</v>
      </c>
      <c r="N43" s="31">
        <v>24138</v>
      </c>
      <c r="O43" s="31">
        <v>24047</v>
      </c>
      <c r="P43" s="31">
        <v>23985</v>
      </c>
      <c r="Q43" s="31">
        <v>23945</v>
      </c>
      <c r="R43" s="31">
        <v>23912</v>
      </c>
      <c r="S43" s="31">
        <v>23849</v>
      </c>
      <c r="T43" s="31">
        <v>23790</v>
      </c>
      <c r="U43" s="31">
        <v>23775</v>
      </c>
      <c r="V43" s="31">
        <v>23714</v>
      </c>
      <c r="W43" s="31">
        <v>23699</v>
      </c>
      <c r="X43" s="31">
        <v>23638</v>
      </c>
      <c r="Y43" s="31">
        <v>23613</v>
      </c>
    </row>
    <row r="44" spans="1:25" s="25" customFormat="1" x14ac:dyDescent="0.2">
      <c r="A44" s="11">
        <v>38</v>
      </c>
      <c r="B44" s="28">
        <v>417</v>
      </c>
      <c r="C44" s="34" t="s">
        <v>22</v>
      </c>
      <c r="D44" s="44">
        <v>43371</v>
      </c>
      <c r="E44" s="7">
        <v>42686</v>
      </c>
      <c r="F44" s="31">
        <v>42147</v>
      </c>
      <c r="G44" s="31">
        <v>41384</v>
      </c>
      <c r="H44" s="31">
        <v>41384</v>
      </c>
      <c r="I44" s="31">
        <v>41384</v>
      </c>
      <c r="J44" s="31">
        <v>41384</v>
      </c>
      <c r="K44" s="31">
        <v>41496</v>
      </c>
      <c r="L44" s="31">
        <v>41496</v>
      </c>
      <c r="M44" s="31">
        <v>41496</v>
      </c>
      <c r="N44" s="31">
        <v>41496</v>
      </c>
      <c r="O44" s="31">
        <v>41252</v>
      </c>
      <c r="P44" s="31">
        <v>41188</v>
      </c>
      <c r="Q44" s="31">
        <v>41156</v>
      </c>
      <c r="R44" s="31">
        <v>40947</v>
      </c>
      <c r="S44" s="31">
        <v>40887</v>
      </c>
      <c r="T44" s="31">
        <v>40851</v>
      </c>
      <c r="U44" s="31">
        <v>40840</v>
      </c>
      <c r="V44" s="31">
        <v>40814</v>
      </c>
      <c r="W44" s="31">
        <v>40772</v>
      </c>
      <c r="X44" s="31">
        <v>40642</v>
      </c>
      <c r="Y44" s="31">
        <v>40655</v>
      </c>
    </row>
    <row r="45" spans="1:25" customFormat="1" x14ac:dyDescent="0.2">
      <c r="A45" s="11">
        <v>39</v>
      </c>
      <c r="B45" s="28">
        <v>421</v>
      </c>
      <c r="C45" s="34" t="s">
        <v>39</v>
      </c>
      <c r="D45" s="44">
        <v>5793</v>
      </c>
      <c r="E45" s="7">
        <v>5765</v>
      </c>
      <c r="F45" s="31">
        <v>5627</v>
      </c>
      <c r="G45" s="31">
        <v>5537</v>
      </c>
      <c r="H45" s="31">
        <v>5537</v>
      </c>
      <c r="I45" s="31">
        <v>5537</v>
      </c>
      <c r="J45" s="31">
        <v>5537</v>
      </c>
      <c r="K45" s="31">
        <v>5472</v>
      </c>
      <c r="L45" s="31">
        <v>5472</v>
      </c>
      <c r="M45" s="31">
        <v>5472</v>
      </c>
      <c r="N45" s="31">
        <v>5472</v>
      </c>
      <c r="O45" s="31">
        <v>5395</v>
      </c>
      <c r="P45" s="31">
        <v>5350</v>
      </c>
      <c r="Q45" s="31">
        <v>5302</v>
      </c>
      <c r="R45" s="31">
        <v>5267</v>
      </c>
      <c r="S45" s="31">
        <v>5231</v>
      </c>
      <c r="T45" s="31">
        <v>5201</v>
      </c>
      <c r="U45" s="31">
        <v>5194</v>
      </c>
      <c r="V45" s="31">
        <v>5181</v>
      </c>
      <c r="W45" s="31">
        <v>5370</v>
      </c>
      <c r="X45" s="31">
        <v>5357</v>
      </c>
      <c r="Y45" s="31">
        <v>5355</v>
      </c>
    </row>
    <row r="46" spans="1:25" x14ac:dyDescent="0.2">
      <c r="A46" s="11">
        <v>40</v>
      </c>
      <c r="B46" s="28">
        <v>425</v>
      </c>
      <c r="C46" s="34" t="s">
        <v>23</v>
      </c>
      <c r="D46" s="44">
        <v>82832</v>
      </c>
      <c r="E46" s="7">
        <v>81030</v>
      </c>
      <c r="F46" s="31">
        <v>80056</v>
      </c>
      <c r="G46" s="31">
        <v>79462</v>
      </c>
      <c r="H46" s="31">
        <v>79462</v>
      </c>
      <c r="I46" s="31">
        <v>79462</v>
      </c>
      <c r="J46" s="31">
        <v>79462</v>
      </c>
      <c r="K46" s="31">
        <v>78875</v>
      </c>
      <c r="L46" s="31">
        <v>78875</v>
      </c>
      <c r="M46" s="31">
        <v>78875</v>
      </c>
      <c r="N46" s="31">
        <v>78875</v>
      </c>
      <c r="O46" s="31">
        <v>78123</v>
      </c>
      <c r="P46" s="31">
        <v>77999</v>
      </c>
      <c r="Q46" s="31">
        <v>77891</v>
      </c>
      <c r="R46" s="31">
        <v>77907</v>
      </c>
      <c r="S46" s="31">
        <v>77785</v>
      </c>
      <c r="T46" s="31">
        <v>77680</v>
      </c>
      <c r="U46" s="31">
        <v>77629</v>
      </c>
      <c r="V46" s="31">
        <v>77468</v>
      </c>
      <c r="W46" s="31">
        <v>77354</v>
      </c>
      <c r="X46" s="31">
        <v>77262</v>
      </c>
      <c r="Y46" s="31">
        <v>77078</v>
      </c>
    </row>
    <row r="47" spans="1:25" s="11" customFormat="1" x14ac:dyDescent="0.2">
      <c r="A47" s="11">
        <v>41</v>
      </c>
      <c r="B47" s="28">
        <v>426</v>
      </c>
      <c r="C47" s="34" t="s">
        <v>43</v>
      </c>
      <c r="D47" s="44">
        <v>88021</v>
      </c>
      <c r="E47" s="7">
        <v>85971</v>
      </c>
      <c r="F47" s="31">
        <v>85161</v>
      </c>
      <c r="G47" s="31">
        <v>84182</v>
      </c>
      <c r="H47" s="31">
        <v>84182</v>
      </c>
      <c r="I47" s="31">
        <v>84182</v>
      </c>
      <c r="J47" s="31">
        <v>84182</v>
      </c>
      <c r="K47" s="31">
        <v>83580</v>
      </c>
      <c r="L47" s="31">
        <v>83580</v>
      </c>
      <c r="M47" s="31">
        <v>83580</v>
      </c>
      <c r="N47" s="31">
        <v>83580</v>
      </c>
      <c r="O47" s="31">
        <v>82726</v>
      </c>
      <c r="P47" s="31">
        <v>82597</v>
      </c>
      <c r="Q47" s="31">
        <v>82506</v>
      </c>
      <c r="R47" s="31">
        <v>82392</v>
      </c>
      <c r="S47" s="31">
        <v>82209</v>
      </c>
      <c r="T47" s="31">
        <v>81946</v>
      </c>
      <c r="U47" s="31">
        <v>81869</v>
      </c>
      <c r="V47" s="31">
        <v>81757</v>
      </c>
      <c r="W47" s="31">
        <v>81642</v>
      </c>
      <c r="X47" s="31">
        <v>81551</v>
      </c>
      <c r="Y47" s="31">
        <v>81458</v>
      </c>
    </row>
    <row r="48" spans="1:25" s="11" customFormat="1" x14ac:dyDescent="0.2">
      <c r="A48" s="11">
        <v>42</v>
      </c>
      <c r="B48" s="28">
        <v>435</v>
      </c>
      <c r="C48" s="34" t="s">
        <v>24</v>
      </c>
      <c r="D48" s="44">
        <v>39026</v>
      </c>
      <c r="E48" s="7">
        <v>38464</v>
      </c>
      <c r="F48" s="31">
        <v>38120</v>
      </c>
      <c r="G48" s="31">
        <v>37837</v>
      </c>
      <c r="H48" s="31">
        <v>37837</v>
      </c>
      <c r="I48" s="31">
        <v>37837</v>
      </c>
      <c r="J48" s="31">
        <v>37837</v>
      </c>
      <c r="K48" s="31">
        <v>37535</v>
      </c>
      <c r="L48" s="31">
        <v>37535</v>
      </c>
      <c r="M48" s="31">
        <v>37535</v>
      </c>
      <c r="N48" s="31">
        <v>37535</v>
      </c>
      <c r="O48" s="31">
        <v>37234</v>
      </c>
      <c r="P48" s="31">
        <v>37170</v>
      </c>
      <c r="Q48" s="31">
        <v>37105</v>
      </c>
      <c r="R48" s="31">
        <v>37063</v>
      </c>
      <c r="S48" s="31">
        <v>36992</v>
      </c>
      <c r="T48" s="31">
        <v>36934</v>
      </c>
      <c r="U48" s="31">
        <v>36912</v>
      </c>
      <c r="V48" s="31">
        <v>36874</v>
      </c>
      <c r="W48" s="31">
        <v>36825</v>
      </c>
      <c r="X48" s="31">
        <v>36776</v>
      </c>
      <c r="Y48" s="31">
        <v>36732</v>
      </c>
    </row>
    <row r="49" spans="1:25" s="11" customFormat="1" x14ac:dyDescent="0.2">
      <c r="A49" s="11">
        <v>43</v>
      </c>
      <c r="B49" s="28">
        <v>436</v>
      </c>
      <c r="C49" s="34" t="s">
        <v>4</v>
      </c>
      <c r="D49" s="44">
        <v>102686</v>
      </c>
      <c r="E49" s="7">
        <v>100554</v>
      </c>
      <c r="F49" s="31">
        <v>99298</v>
      </c>
      <c r="G49" s="31">
        <v>98273</v>
      </c>
      <c r="H49" s="31">
        <v>98273</v>
      </c>
      <c r="I49" s="31">
        <v>98273</v>
      </c>
      <c r="J49" s="31">
        <v>98273</v>
      </c>
      <c r="K49" s="31">
        <v>97494</v>
      </c>
      <c r="L49" s="31">
        <v>97494</v>
      </c>
      <c r="M49" s="31">
        <v>97494</v>
      </c>
      <c r="N49" s="31">
        <v>97494</v>
      </c>
      <c r="O49" s="31">
        <v>96867</v>
      </c>
      <c r="P49" s="31">
        <v>96757</v>
      </c>
      <c r="Q49" s="31">
        <v>96550</v>
      </c>
      <c r="R49" s="31">
        <v>96452</v>
      </c>
      <c r="S49" s="31">
        <v>96224</v>
      </c>
      <c r="T49" s="31">
        <v>96117</v>
      </c>
      <c r="U49" s="31">
        <v>96048</v>
      </c>
      <c r="V49" s="31">
        <v>95922</v>
      </c>
      <c r="W49" s="31">
        <v>94223</v>
      </c>
      <c r="X49" s="31">
        <v>94083</v>
      </c>
      <c r="Y49" s="31">
        <v>94016</v>
      </c>
    </row>
    <row r="50" spans="1:25" s="11" customFormat="1" x14ac:dyDescent="0.2">
      <c r="A50" s="11">
        <v>44</v>
      </c>
      <c r="B50" s="41">
        <v>437</v>
      </c>
      <c r="C50" s="42" t="s">
        <v>26</v>
      </c>
      <c r="D50" s="45">
        <v>61633</v>
      </c>
      <c r="E50" s="39">
        <v>61069</v>
      </c>
      <c r="F50" s="40">
        <v>60373</v>
      </c>
      <c r="G50" s="40">
        <v>59625</v>
      </c>
      <c r="H50" s="40">
        <v>59625</v>
      </c>
      <c r="I50" s="40">
        <v>59625</v>
      </c>
      <c r="J50" s="40">
        <v>59625</v>
      </c>
      <c r="K50" s="40">
        <v>59188</v>
      </c>
      <c r="L50" s="40">
        <v>59188</v>
      </c>
      <c r="M50" s="40">
        <v>59188</v>
      </c>
      <c r="N50" s="40">
        <v>59188</v>
      </c>
      <c r="O50" s="40">
        <v>60078</v>
      </c>
      <c r="P50" s="40">
        <v>60002</v>
      </c>
      <c r="Q50" s="40">
        <v>59927</v>
      </c>
      <c r="R50" s="40">
        <v>59825</v>
      </c>
      <c r="S50" s="40">
        <v>59713</v>
      </c>
      <c r="T50" s="40">
        <v>59646</v>
      </c>
      <c r="U50" s="40">
        <v>59620</v>
      </c>
      <c r="V50" s="40">
        <v>59578</v>
      </c>
      <c r="W50" s="40">
        <v>59517</v>
      </c>
      <c r="X50" s="40">
        <v>59418</v>
      </c>
      <c r="Y50" s="40">
        <v>59355</v>
      </c>
    </row>
    <row r="51" spans="1:25" s="11" customFormat="1" x14ac:dyDescent="0.2">
      <c r="A51" s="11">
        <v>45</v>
      </c>
      <c r="D51" s="46"/>
      <c r="E51" s="28"/>
      <c r="F51" s="21"/>
      <c r="G51" s="21"/>
      <c r="H51" s="21"/>
      <c r="I51" s="21"/>
      <c r="J51" s="21"/>
      <c r="K51" s="4"/>
      <c r="L51" s="18"/>
      <c r="M51" s="17"/>
      <c r="N51" s="16"/>
      <c r="O51" s="17"/>
      <c r="P51" s="21"/>
      <c r="Q51" s="17"/>
      <c r="R51" s="17"/>
      <c r="S51" s="17"/>
      <c r="T51" s="17"/>
      <c r="U51" s="17"/>
      <c r="V51" s="17"/>
      <c r="W51" s="17"/>
      <c r="X51" s="17"/>
      <c r="Y51" s="17"/>
    </row>
    <row r="52" spans="1:25" s="11" customFormat="1" x14ac:dyDescent="0.2">
      <c r="A52" s="11">
        <v>46</v>
      </c>
      <c r="B52" s="28" t="s">
        <v>1</v>
      </c>
      <c r="C52" s="34" t="s">
        <v>32</v>
      </c>
      <c r="D52" s="44">
        <v>1753402</v>
      </c>
      <c r="E52" s="7">
        <v>1721385</v>
      </c>
      <c r="F52" s="31">
        <v>1698267</v>
      </c>
      <c r="G52" s="31">
        <v>1674917</v>
      </c>
      <c r="H52" s="31">
        <v>1674917</v>
      </c>
      <c r="I52" s="31">
        <v>1674917</v>
      </c>
      <c r="J52" s="31">
        <v>1674917</v>
      </c>
      <c r="K52" s="31">
        <v>1655939</v>
      </c>
      <c r="L52" s="31">
        <v>1655939</v>
      </c>
      <c r="M52" s="31">
        <v>1655939</v>
      </c>
      <c r="N52" s="31">
        <v>1655939</v>
      </c>
      <c r="O52" s="31">
        <v>1641968</v>
      </c>
      <c r="P52" s="31">
        <v>1638837</v>
      </c>
      <c r="Q52" s="31">
        <v>1635605</v>
      </c>
      <c r="R52" s="31">
        <v>1632647</v>
      </c>
      <c r="S52" s="31">
        <v>1629528</v>
      </c>
      <c r="T52" s="31">
        <v>1627203</v>
      </c>
      <c r="U52" s="31">
        <v>1625724</v>
      </c>
      <c r="V52" s="31">
        <v>1623498</v>
      </c>
      <c r="W52" s="31">
        <v>1618933</v>
      </c>
      <c r="X52" s="31">
        <v>1615542</v>
      </c>
      <c r="Y52" s="31">
        <v>1613563</v>
      </c>
    </row>
    <row r="53" spans="1:25" s="1" customFormat="1" x14ac:dyDescent="0.2">
      <c r="E53" s="34"/>
      <c r="F53" s="22"/>
      <c r="G53" s="22"/>
      <c r="H53" s="22"/>
      <c r="I53" s="22"/>
      <c r="J53" s="23"/>
      <c r="K53" s="23"/>
      <c r="L53" s="23"/>
      <c r="M53" s="23"/>
      <c r="N53" s="23"/>
      <c r="O53" s="23"/>
      <c r="P53" s="23"/>
      <c r="Q53" s="15"/>
      <c r="R53" s="15"/>
    </row>
    <row r="54" spans="1:25" s="2" customFormat="1" x14ac:dyDescent="0.2">
      <c r="B54" s="20" t="s">
        <v>48</v>
      </c>
      <c r="D54" s="32"/>
      <c r="E54" s="32"/>
      <c r="F54" s="29"/>
      <c r="G54" s="29"/>
      <c r="H54" s="29"/>
      <c r="I54" s="29"/>
      <c r="J54" s="5"/>
      <c r="K54" s="5"/>
      <c r="L54" s="5"/>
      <c r="M54" s="5"/>
      <c r="N54" s="5"/>
      <c r="O54" s="24"/>
      <c r="P54" s="5"/>
      <c r="Q54" s="27"/>
      <c r="R54" s="27"/>
    </row>
    <row r="55" spans="1:25" s="11" customFormat="1" x14ac:dyDescent="0.2"/>
    <row r="56" spans="1:25" s="1" customFormat="1" x14ac:dyDescent="0.2"/>
    <row r="57" spans="1:25" s="2" customFormat="1" x14ac:dyDescent="0.2"/>
    <row r="58" spans="1:25" s="12" customFormat="1" ht="15.75" customHeight="1" x14ac:dyDescent="0.2">
      <c r="A58" s="25"/>
      <c r="B58" s="25"/>
      <c r="C58" s="96" t="s">
        <v>54</v>
      </c>
      <c r="D58" s="96"/>
      <c r="E58" s="96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60" spans="1:25" customFormat="1" x14ac:dyDescent="0.2">
      <c r="A60" s="11"/>
      <c r="B60" s="42" t="s">
        <v>52</v>
      </c>
      <c r="C60" s="42" t="s">
        <v>51</v>
      </c>
      <c r="D60" s="64">
        <v>1988</v>
      </c>
      <c r="E60" s="65">
        <v>1992</v>
      </c>
      <c r="F60" s="65">
        <v>1996</v>
      </c>
      <c r="G60" s="65">
        <v>2000</v>
      </c>
      <c r="H60" s="65">
        <v>2001</v>
      </c>
      <c r="I60" s="65">
        <v>2002</v>
      </c>
      <c r="J60" s="65">
        <v>2003</v>
      </c>
      <c r="K60" s="65">
        <v>2004</v>
      </c>
      <c r="L60" s="65">
        <v>2005</v>
      </c>
      <c r="M60" s="65">
        <v>2006</v>
      </c>
      <c r="N60" s="65">
        <v>2007</v>
      </c>
      <c r="O60" s="66">
        <v>2008</v>
      </c>
      <c r="P60" s="66">
        <v>2009</v>
      </c>
      <c r="Q60" s="66">
        <v>2010</v>
      </c>
      <c r="R60" s="66">
        <v>2011</v>
      </c>
      <c r="S60" s="66">
        <v>2012</v>
      </c>
      <c r="T60" s="66">
        <v>2013</v>
      </c>
      <c r="U60" s="66">
        <v>2014</v>
      </c>
      <c r="V60" s="66">
        <v>2015</v>
      </c>
      <c r="W60" s="66">
        <f>W6</f>
        <v>2016</v>
      </c>
      <c r="X60" s="66">
        <f>X6</f>
        <v>2017</v>
      </c>
      <c r="Y60" s="66">
        <f>Y6</f>
        <v>2018</v>
      </c>
    </row>
    <row r="61" spans="1:25" s="25" customFormat="1" x14ac:dyDescent="0.2">
      <c r="A61" s="11">
        <v>1</v>
      </c>
      <c r="B61" s="21">
        <v>111</v>
      </c>
      <c r="C61" s="23" t="s">
        <v>2</v>
      </c>
      <c r="D61" s="48">
        <v>0</v>
      </c>
      <c r="E61" s="49">
        <f>E7-D7</f>
        <v>-260</v>
      </c>
      <c r="F61" s="49">
        <f>F7-D7</f>
        <v>-578</v>
      </c>
      <c r="G61" s="49">
        <f>G7-D7</f>
        <v>-714</v>
      </c>
      <c r="H61" s="49">
        <f>H7-D7</f>
        <v>-714</v>
      </c>
      <c r="I61" s="49">
        <f>I7-D7</f>
        <v>-714</v>
      </c>
      <c r="J61" s="49">
        <f>J7-D7</f>
        <v>-714</v>
      </c>
      <c r="K61" s="49">
        <f>K7-D7</f>
        <v>-785</v>
      </c>
      <c r="L61" s="49">
        <f>L7-D7</f>
        <v>-785</v>
      </c>
      <c r="M61" s="49">
        <f>M7-D7</f>
        <v>-785</v>
      </c>
      <c r="N61" s="49">
        <f>N7-D7</f>
        <v>-785</v>
      </c>
      <c r="O61" s="49">
        <f>O7-D7</f>
        <v>-962</v>
      </c>
      <c r="P61" s="49">
        <f>P7-D7</f>
        <v>-971</v>
      </c>
      <c r="Q61" s="49">
        <f>Q7-D7</f>
        <v>-971</v>
      </c>
      <c r="R61" s="49">
        <f>R7-D7</f>
        <v>-996</v>
      </c>
      <c r="S61" s="49">
        <f>S7-D7</f>
        <v>-996</v>
      </c>
      <c r="T61" s="49">
        <f>T7-D7</f>
        <v>-996</v>
      </c>
      <c r="U61" s="49">
        <f>U7-D7</f>
        <v>-1011</v>
      </c>
      <c r="V61" s="49">
        <f>V7-D7</f>
        <v>-1017</v>
      </c>
      <c r="W61" s="49">
        <f>W7-D7</f>
        <v>-1018</v>
      </c>
      <c r="X61" s="49">
        <f>X7-D7</f>
        <v>-1033</v>
      </c>
      <c r="Y61" s="49">
        <f>Y7-D7</f>
        <v>-1040</v>
      </c>
    </row>
    <row r="62" spans="1:25" customFormat="1" x14ac:dyDescent="0.2">
      <c r="A62" s="11">
        <v>2</v>
      </c>
      <c r="B62" s="21">
        <v>115</v>
      </c>
      <c r="C62" s="22" t="s">
        <v>8</v>
      </c>
      <c r="D62" s="48">
        <v>0</v>
      </c>
      <c r="E62" s="49">
        <f t="shared" ref="E62:E106" si="0">E8-D8</f>
        <v>-1041</v>
      </c>
      <c r="F62" s="49">
        <f t="shared" ref="F62:F106" si="1">F8-D8</f>
        <v>-1375</v>
      </c>
      <c r="G62" s="49">
        <f t="shared" ref="G62:G106" si="2">G8-D8</f>
        <v>-1860</v>
      </c>
      <c r="H62" s="49">
        <f t="shared" ref="H62:H106" si="3">H8-D8</f>
        <v>-1860</v>
      </c>
      <c r="I62" s="49">
        <f t="shared" ref="I62:I106" si="4">I8-D8</f>
        <v>-1860</v>
      </c>
      <c r="J62" s="49">
        <f t="shared" ref="J62:J106" si="5">J8-D8</f>
        <v>-1860</v>
      </c>
      <c r="K62" s="49">
        <f t="shared" ref="K62:K106" si="6">K8-D8</f>
        <v>-2161</v>
      </c>
      <c r="L62" s="49">
        <f t="shared" ref="L62:L106" si="7">L8-D8</f>
        <v>-2161</v>
      </c>
      <c r="M62" s="49">
        <f t="shared" ref="M62:M106" si="8">M8-D8</f>
        <v>-2161</v>
      </c>
      <c r="N62" s="49">
        <f t="shared" ref="N62:N106" si="9">N8-D8</f>
        <v>-2161</v>
      </c>
      <c r="O62" s="49">
        <f t="shared" ref="O62:O106" si="10">O8-D8</f>
        <v>-2532</v>
      </c>
      <c r="P62" s="49">
        <f t="shared" ref="P62:P106" si="11">P8-D8</f>
        <v>-2588</v>
      </c>
      <c r="Q62" s="49">
        <f t="shared" ref="Q62:Q106" si="12">Q8-D8</f>
        <v>-2699</v>
      </c>
      <c r="R62" s="49">
        <f t="shared" ref="R62:R106" si="13">R8-D8</f>
        <v>-2779</v>
      </c>
      <c r="S62" s="49">
        <f t="shared" ref="S62:S106" si="14">S8-D8</f>
        <v>-2843</v>
      </c>
      <c r="T62" s="49">
        <f t="shared" ref="T62:T106" si="15">T8-D8</f>
        <v>-2908</v>
      </c>
      <c r="U62" s="49">
        <f t="shared" ref="U62:U106" si="16">U8-D8</f>
        <v>-2941</v>
      </c>
      <c r="V62" s="49">
        <f t="shared" ref="V62:V106" si="17">V8-D8</f>
        <v>-3002</v>
      </c>
      <c r="W62" s="49">
        <f t="shared" ref="W62:W106" si="18">W8-D8</f>
        <v>-3008</v>
      </c>
      <c r="X62" s="49">
        <f t="shared" ref="X62:X106" si="19">X8-D8</f>
        <v>-3069</v>
      </c>
      <c r="Y62" s="49">
        <f t="shared" ref="Y62:Y106" si="20">Y8-D8</f>
        <v>-3099</v>
      </c>
    </row>
    <row r="63" spans="1:25" x14ac:dyDescent="0.2">
      <c r="A63" s="11">
        <v>3</v>
      </c>
      <c r="B63" s="28">
        <v>116</v>
      </c>
      <c r="C63" s="34" t="s">
        <v>28</v>
      </c>
      <c r="D63" s="48">
        <v>0</v>
      </c>
      <c r="E63" s="49">
        <f t="shared" si="0"/>
        <v>-533</v>
      </c>
      <c r="F63" s="49">
        <f t="shared" si="1"/>
        <v>-1001</v>
      </c>
      <c r="G63" s="49">
        <f t="shared" si="2"/>
        <v>-1496</v>
      </c>
      <c r="H63" s="49">
        <f t="shared" si="3"/>
        <v>-1496</v>
      </c>
      <c r="I63" s="49">
        <f t="shared" si="4"/>
        <v>-1496</v>
      </c>
      <c r="J63" s="49">
        <f t="shared" si="5"/>
        <v>-1496</v>
      </c>
      <c r="K63" s="49">
        <f t="shared" si="6"/>
        <v>-2027</v>
      </c>
      <c r="L63" s="49">
        <f t="shared" si="7"/>
        <v>-2027</v>
      </c>
      <c r="M63" s="49">
        <f t="shared" si="8"/>
        <v>-2027</v>
      </c>
      <c r="N63" s="49">
        <f t="shared" si="9"/>
        <v>-2027</v>
      </c>
      <c r="O63" s="49">
        <f t="shared" si="10"/>
        <v>-2371</v>
      </c>
      <c r="P63" s="49">
        <f t="shared" si="11"/>
        <v>-2428</v>
      </c>
      <c r="Q63" s="49">
        <f t="shared" si="12"/>
        <v>-2477</v>
      </c>
      <c r="R63" s="49">
        <f t="shared" si="13"/>
        <v>-2518</v>
      </c>
      <c r="S63" s="49">
        <f t="shared" si="14"/>
        <v>-2540</v>
      </c>
      <c r="T63" s="49">
        <f t="shared" si="15"/>
        <v>-2652</v>
      </c>
      <c r="U63" s="49">
        <f t="shared" si="16"/>
        <v>-2672</v>
      </c>
      <c r="V63" s="49">
        <f t="shared" si="17"/>
        <v>-2717</v>
      </c>
      <c r="W63" s="49">
        <f t="shared" si="18"/>
        <v>-2795</v>
      </c>
      <c r="X63" s="49">
        <f t="shared" si="19"/>
        <v>-2831</v>
      </c>
      <c r="Y63" s="49">
        <f t="shared" si="20"/>
        <v>-2844</v>
      </c>
    </row>
    <row r="64" spans="1:25" s="11" customFormat="1" x14ac:dyDescent="0.2">
      <c r="A64" s="11">
        <v>4</v>
      </c>
      <c r="B64" s="21">
        <v>117</v>
      </c>
      <c r="C64" s="22" t="s">
        <v>30</v>
      </c>
      <c r="D64" s="48">
        <v>0</v>
      </c>
      <c r="E64" s="49">
        <f t="shared" si="0"/>
        <v>-701</v>
      </c>
      <c r="F64" s="49">
        <f t="shared" si="1"/>
        <v>-1082</v>
      </c>
      <c r="G64" s="49">
        <f t="shared" si="2"/>
        <v>-1459</v>
      </c>
      <c r="H64" s="49">
        <f t="shared" si="3"/>
        <v>-1459</v>
      </c>
      <c r="I64" s="49">
        <f t="shared" si="4"/>
        <v>-1459</v>
      </c>
      <c r="J64" s="49">
        <f t="shared" si="5"/>
        <v>-1459</v>
      </c>
      <c r="K64" s="49">
        <f t="shared" si="6"/>
        <v>-1679</v>
      </c>
      <c r="L64" s="49">
        <f t="shared" si="7"/>
        <v>-1679</v>
      </c>
      <c r="M64" s="49">
        <f t="shared" si="8"/>
        <v>-1679</v>
      </c>
      <c r="N64" s="49">
        <f t="shared" si="9"/>
        <v>-1679</v>
      </c>
      <c r="O64" s="49">
        <f t="shared" si="10"/>
        <v>-1935</v>
      </c>
      <c r="P64" s="49">
        <f t="shared" si="11"/>
        <v>-1976</v>
      </c>
      <c r="Q64" s="49">
        <f t="shared" si="12"/>
        <v>-2063</v>
      </c>
      <c r="R64" s="49">
        <f t="shared" si="13"/>
        <v>-2094</v>
      </c>
      <c r="S64" s="49">
        <f t="shared" si="14"/>
        <v>-2146</v>
      </c>
      <c r="T64" s="49">
        <f t="shared" si="15"/>
        <v>-2175</v>
      </c>
      <c r="U64" s="49">
        <f t="shared" si="16"/>
        <v>-2202</v>
      </c>
      <c r="V64" s="49">
        <f t="shared" si="17"/>
        <v>-2223</v>
      </c>
      <c r="W64" s="49">
        <f t="shared" si="18"/>
        <v>-2248</v>
      </c>
      <c r="X64" s="49">
        <f t="shared" si="19"/>
        <v>-2317</v>
      </c>
      <c r="Y64" s="49">
        <f t="shared" si="20"/>
        <v>-2371</v>
      </c>
    </row>
    <row r="65" spans="1:25" s="11" customFormat="1" x14ac:dyDescent="0.2">
      <c r="A65" s="11">
        <v>5</v>
      </c>
      <c r="B65" s="21">
        <v>118</v>
      </c>
      <c r="C65" s="22" t="s">
        <v>49</v>
      </c>
      <c r="D65" s="48">
        <v>0</v>
      </c>
      <c r="E65" s="49">
        <f t="shared" si="0"/>
        <v>-599</v>
      </c>
      <c r="F65" s="49">
        <f t="shared" si="1"/>
        <v>-1229</v>
      </c>
      <c r="G65" s="49">
        <f t="shared" si="2"/>
        <v>-1873</v>
      </c>
      <c r="H65" s="49">
        <f t="shared" si="3"/>
        <v>-1873</v>
      </c>
      <c r="I65" s="49">
        <f t="shared" si="4"/>
        <v>-1873</v>
      </c>
      <c r="J65" s="49">
        <f t="shared" si="5"/>
        <v>-1873</v>
      </c>
      <c r="K65" s="49">
        <f t="shared" si="6"/>
        <v>-2438</v>
      </c>
      <c r="L65" s="49">
        <f t="shared" si="7"/>
        <v>-2438</v>
      </c>
      <c r="M65" s="49">
        <f t="shared" si="8"/>
        <v>-2438</v>
      </c>
      <c r="N65" s="49">
        <f t="shared" si="9"/>
        <v>-2438</v>
      </c>
      <c r="O65" s="49">
        <f t="shared" si="10"/>
        <v>-2851</v>
      </c>
      <c r="P65" s="49">
        <f t="shared" si="11"/>
        <v>-2901</v>
      </c>
      <c r="Q65" s="49">
        <f t="shared" si="12"/>
        <v>-2948</v>
      </c>
      <c r="R65" s="49">
        <f t="shared" si="13"/>
        <v>-2998</v>
      </c>
      <c r="S65" s="49">
        <f t="shared" si="14"/>
        <v>-3039</v>
      </c>
      <c r="T65" s="49">
        <f t="shared" si="15"/>
        <v>-3121</v>
      </c>
      <c r="U65" s="49">
        <f t="shared" si="16"/>
        <v>-3161</v>
      </c>
      <c r="V65" s="49">
        <f t="shared" si="17"/>
        <v>-3232</v>
      </c>
      <c r="W65" s="49">
        <f t="shared" si="18"/>
        <v>-3310</v>
      </c>
      <c r="X65" s="49">
        <f t="shared" si="19"/>
        <v>-3588</v>
      </c>
      <c r="Y65" s="49">
        <f t="shared" si="20"/>
        <v>-3640</v>
      </c>
    </row>
    <row r="66" spans="1:25" s="11" customFormat="1" x14ac:dyDescent="0.2">
      <c r="A66" s="11">
        <v>6</v>
      </c>
      <c r="B66" s="21">
        <v>119</v>
      </c>
      <c r="C66" s="22" t="s">
        <v>10</v>
      </c>
      <c r="D66" s="48">
        <v>0</v>
      </c>
      <c r="E66" s="49">
        <f t="shared" si="0"/>
        <v>-1045</v>
      </c>
      <c r="F66" s="49">
        <f t="shared" si="1"/>
        <v>-1786</v>
      </c>
      <c r="G66" s="49">
        <f t="shared" si="2"/>
        <v>-2313</v>
      </c>
      <c r="H66" s="49">
        <f t="shared" si="3"/>
        <v>-2313</v>
      </c>
      <c r="I66" s="49">
        <f t="shared" si="4"/>
        <v>-2313</v>
      </c>
      <c r="J66" s="49">
        <f t="shared" si="5"/>
        <v>-2313</v>
      </c>
      <c r="K66" s="49">
        <f t="shared" si="6"/>
        <v>-2768</v>
      </c>
      <c r="L66" s="49">
        <f t="shared" si="7"/>
        <v>-2768</v>
      </c>
      <c r="M66" s="49">
        <f t="shared" si="8"/>
        <v>-2768</v>
      </c>
      <c r="N66" s="49">
        <f t="shared" si="9"/>
        <v>-2768</v>
      </c>
      <c r="O66" s="49">
        <f t="shared" si="10"/>
        <v>-3242</v>
      </c>
      <c r="P66" s="49">
        <f t="shared" si="11"/>
        <v>-3320</v>
      </c>
      <c r="Q66" s="49">
        <f t="shared" si="12"/>
        <v>-3386</v>
      </c>
      <c r="R66" s="49">
        <f t="shared" si="13"/>
        <v>-3500</v>
      </c>
      <c r="S66" s="49">
        <f t="shared" si="14"/>
        <v>-3550</v>
      </c>
      <c r="T66" s="49">
        <f t="shared" si="15"/>
        <v>-3603</v>
      </c>
      <c r="U66" s="49">
        <f t="shared" si="16"/>
        <v>-3663</v>
      </c>
      <c r="V66" s="49">
        <f t="shared" si="17"/>
        <v>-3713</v>
      </c>
      <c r="W66" s="49">
        <f t="shared" si="18"/>
        <v>-3771</v>
      </c>
      <c r="X66" s="49">
        <f t="shared" si="19"/>
        <v>-3842</v>
      </c>
      <c r="Y66" s="49">
        <f t="shared" si="20"/>
        <v>-3905</v>
      </c>
    </row>
    <row r="67" spans="1:25" s="11" customFormat="1" x14ac:dyDescent="0.2">
      <c r="A67" s="11">
        <v>7</v>
      </c>
      <c r="B67" s="21">
        <v>121</v>
      </c>
      <c r="C67" s="22" t="s">
        <v>33</v>
      </c>
      <c r="D67" s="48">
        <v>0</v>
      </c>
      <c r="E67" s="49">
        <f t="shared" si="0"/>
        <v>-292</v>
      </c>
      <c r="F67" s="49">
        <f t="shared" si="1"/>
        <v>-301</v>
      </c>
      <c r="G67" s="49">
        <f t="shared" si="2"/>
        <v>-343</v>
      </c>
      <c r="H67" s="49">
        <f t="shared" si="3"/>
        <v>-343</v>
      </c>
      <c r="I67" s="49">
        <f t="shared" si="4"/>
        <v>-343</v>
      </c>
      <c r="J67" s="49">
        <f t="shared" si="5"/>
        <v>-343</v>
      </c>
      <c r="K67" s="49">
        <f t="shared" si="6"/>
        <v>-448</v>
      </c>
      <c r="L67" s="49">
        <f t="shared" si="7"/>
        <v>-448</v>
      </c>
      <c r="M67" s="49">
        <f t="shared" si="8"/>
        <v>-448</v>
      </c>
      <c r="N67" s="49">
        <f t="shared" si="9"/>
        <v>-448</v>
      </c>
      <c r="O67" s="49">
        <f t="shared" si="10"/>
        <v>-472</v>
      </c>
      <c r="P67" s="49">
        <f t="shared" si="11"/>
        <v>-473</v>
      </c>
      <c r="Q67" s="49">
        <f t="shared" si="12"/>
        <v>-478</v>
      </c>
      <c r="R67" s="49">
        <f t="shared" si="13"/>
        <v>-484</v>
      </c>
      <c r="S67" s="49">
        <f t="shared" si="14"/>
        <v>-493</v>
      </c>
      <c r="T67" s="49">
        <f t="shared" si="15"/>
        <v>-499</v>
      </c>
      <c r="U67" s="49">
        <f t="shared" si="16"/>
        <v>-498</v>
      </c>
      <c r="V67" s="49">
        <f t="shared" si="17"/>
        <v>-512</v>
      </c>
      <c r="W67" s="49">
        <f t="shared" si="18"/>
        <v>-525</v>
      </c>
      <c r="X67" s="49">
        <f t="shared" si="19"/>
        <v>-540</v>
      </c>
      <c r="Y67" s="49">
        <f t="shared" si="20"/>
        <v>-554</v>
      </c>
    </row>
    <row r="68" spans="1:25" s="11" customFormat="1" x14ac:dyDescent="0.2">
      <c r="A68" s="11">
        <v>8</v>
      </c>
      <c r="B68" s="21">
        <v>125</v>
      </c>
      <c r="C68" s="22" t="s">
        <v>42</v>
      </c>
      <c r="D68" s="48">
        <v>0</v>
      </c>
      <c r="E68" s="49">
        <f t="shared" si="0"/>
        <v>-812</v>
      </c>
      <c r="F68" s="49">
        <f t="shared" si="1"/>
        <v>-1733</v>
      </c>
      <c r="G68" s="49">
        <f t="shared" si="2"/>
        <v>-2395</v>
      </c>
      <c r="H68" s="49">
        <f t="shared" si="3"/>
        <v>-2395</v>
      </c>
      <c r="I68" s="49">
        <f t="shared" si="4"/>
        <v>-2395</v>
      </c>
      <c r="J68" s="49">
        <f t="shared" si="5"/>
        <v>-2395</v>
      </c>
      <c r="K68" s="49">
        <f t="shared" si="6"/>
        <v>-3469</v>
      </c>
      <c r="L68" s="49">
        <f t="shared" si="7"/>
        <v>-3469</v>
      </c>
      <c r="M68" s="49">
        <f t="shared" si="8"/>
        <v>-3469</v>
      </c>
      <c r="N68" s="49">
        <f t="shared" si="9"/>
        <v>-3469</v>
      </c>
      <c r="O68" s="49">
        <f t="shared" si="10"/>
        <v>-4174</v>
      </c>
      <c r="P68" s="49">
        <f t="shared" si="11"/>
        <v>-4337</v>
      </c>
      <c r="Q68" s="49">
        <f t="shared" si="12"/>
        <v>-4394</v>
      </c>
      <c r="R68" s="49">
        <f t="shared" si="13"/>
        <v>-4459</v>
      </c>
      <c r="S68" s="49">
        <f t="shared" si="14"/>
        <v>-4564</v>
      </c>
      <c r="T68" s="49">
        <f t="shared" si="15"/>
        <v>-4710</v>
      </c>
      <c r="U68" s="49">
        <f t="shared" si="16"/>
        <v>-4771</v>
      </c>
      <c r="V68" s="49">
        <f t="shared" si="17"/>
        <v>-4870</v>
      </c>
      <c r="W68" s="49">
        <f t="shared" si="18"/>
        <v>-4912</v>
      </c>
      <c r="X68" s="49">
        <f t="shared" si="19"/>
        <v>-5021</v>
      </c>
      <c r="Y68" s="49">
        <f t="shared" si="20"/>
        <v>-5077</v>
      </c>
    </row>
    <row r="69" spans="1:25" s="11" customFormat="1" x14ac:dyDescent="0.2">
      <c r="A69" s="11">
        <v>9</v>
      </c>
      <c r="B69" s="21">
        <v>126</v>
      </c>
      <c r="C69" s="22" t="s">
        <v>11</v>
      </c>
      <c r="D69" s="48">
        <v>0</v>
      </c>
      <c r="E69" s="49">
        <f t="shared" si="0"/>
        <v>-1626</v>
      </c>
      <c r="F69" s="49">
        <f t="shared" si="1"/>
        <v>-2307</v>
      </c>
      <c r="G69" s="49">
        <f t="shared" si="2"/>
        <v>-2948</v>
      </c>
      <c r="H69" s="49">
        <f t="shared" si="3"/>
        <v>-2948</v>
      </c>
      <c r="I69" s="49">
        <f t="shared" si="4"/>
        <v>-2948</v>
      </c>
      <c r="J69" s="49">
        <f t="shared" si="5"/>
        <v>-2948</v>
      </c>
      <c r="K69" s="49">
        <f t="shared" si="6"/>
        <v>-3355</v>
      </c>
      <c r="L69" s="49">
        <f t="shared" si="7"/>
        <v>-3355</v>
      </c>
      <c r="M69" s="49">
        <f t="shared" si="8"/>
        <v>-3355</v>
      </c>
      <c r="N69" s="49">
        <f t="shared" si="9"/>
        <v>-3355</v>
      </c>
      <c r="O69" s="49">
        <f t="shared" si="10"/>
        <v>-3615</v>
      </c>
      <c r="P69" s="49">
        <f t="shared" si="11"/>
        <v>-3644</v>
      </c>
      <c r="Q69" s="49">
        <f t="shared" si="12"/>
        <v>-3689</v>
      </c>
      <c r="R69" s="49">
        <f t="shared" si="13"/>
        <v>-3785</v>
      </c>
      <c r="S69" s="49">
        <f t="shared" si="14"/>
        <v>-3927</v>
      </c>
      <c r="T69" s="49">
        <f t="shared" si="15"/>
        <v>-3994</v>
      </c>
      <c r="U69" s="49">
        <f t="shared" si="16"/>
        <v>-4019</v>
      </c>
      <c r="V69" s="49">
        <f t="shared" si="17"/>
        <v>-4068</v>
      </c>
      <c r="W69" s="49">
        <f t="shared" si="18"/>
        <v>-4103</v>
      </c>
      <c r="X69" s="49">
        <f t="shared" si="19"/>
        <v>-4221</v>
      </c>
      <c r="Y69" s="49">
        <f t="shared" si="20"/>
        <v>-4287</v>
      </c>
    </row>
    <row r="70" spans="1:25" s="1" customFormat="1" x14ac:dyDescent="0.2">
      <c r="A70" s="11">
        <v>10</v>
      </c>
      <c r="B70" s="21">
        <v>127</v>
      </c>
      <c r="C70" s="22" t="s">
        <v>12</v>
      </c>
      <c r="D70" s="48">
        <v>0</v>
      </c>
      <c r="E70" s="49">
        <f t="shared" si="0"/>
        <v>-1271</v>
      </c>
      <c r="F70" s="49">
        <f t="shared" si="1"/>
        <v>-2384</v>
      </c>
      <c r="G70" s="49">
        <f t="shared" si="2"/>
        <v>-3283</v>
      </c>
      <c r="H70" s="49">
        <f t="shared" si="3"/>
        <v>-3283</v>
      </c>
      <c r="I70" s="49">
        <f t="shared" si="4"/>
        <v>-3283</v>
      </c>
      <c r="J70" s="49">
        <f t="shared" si="5"/>
        <v>-3283</v>
      </c>
      <c r="K70" s="49">
        <f t="shared" si="6"/>
        <v>-4156</v>
      </c>
      <c r="L70" s="49">
        <f t="shared" si="7"/>
        <v>-4156</v>
      </c>
      <c r="M70" s="49">
        <f t="shared" si="8"/>
        <v>-4156</v>
      </c>
      <c r="N70" s="49">
        <f t="shared" si="9"/>
        <v>-4156</v>
      </c>
      <c r="O70" s="49">
        <f t="shared" si="10"/>
        <v>-4921</v>
      </c>
      <c r="P70" s="49">
        <f t="shared" si="11"/>
        <v>-5018</v>
      </c>
      <c r="Q70" s="49">
        <f t="shared" si="12"/>
        <v>-5415</v>
      </c>
      <c r="R70" s="49">
        <f t="shared" si="13"/>
        <v>-5577</v>
      </c>
      <c r="S70" s="49">
        <f t="shared" si="14"/>
        <v>-5843</v>
      </c>
      <c r="T70" s="49">
        <f t="shared" si="15"/>
        <v>-5983</v>
      </c>
      <c r="U70" s="49">
        <f t="shared" si="16"/>
        <v>-6040</v>
      </c>
      <c r="V70" s="49">
        <f t="shared" si="17"/>
        <v>-6111</v>
      </c>
      <c r="W70" s="49">
        <f t="shared" si="18"/>
        <v>-6208</v>
      </c>
      <c r="X70" s="49">
        <f t="shared" si="19"/>
        <v>-6398</v>
      </c>
      <c r="Y70" s="49">
        <f t="shared" si="20"/>
        <v>-6455</v>
      </c>
    </row>
    <row r="71" spans="1:25" s="2" customFormat="1" x14ac:dyDescent="0.2">
      <c r="A71" s="11">
        <v>11</v>
      </c>
      <c r="B71" s="21">
        <v>128</v>
      </c>
      <c r="C71" s="22" t="s">
        <v>13</v>
      </c>
      <c r="D71" s="48">
        <v>0</v>
      </c>
      <c r="E71" s="49">
        <f t="shared" si="0"/>
        <v>-1416</v>
      </c>
      <c r="F71" s="49">
        <f t="shared" si="1"/>
        <v>-2140</v>
      </c>
      <c r="G71" s="49">
        <f t="shared" si="2"/>
        <v>-3496</v>
      </c>
      <c r="H71" s="49">
        <f t="shared" si="3"/>
        <v>-3496</v>
      </c>
      <c r="I71" s="49">
        <f t="shared" si="4"/>
        <v>-3496</v>
      </c>
      <c r="J71" s="49">
        <f t="shared" si="5"/>
        <v>-3496</v>
      </c>
      <c r="K71" s="49">
        <f t="shared" si="6"/>
        <v>-4038</v>
      </c>
      <c r="L71" s="49">
        <f t="shared" si="7"/>
        <v>-4038</v>
      </c>
      <c r="M71" s="49">
        <f t="shared" si="8"/>
        <v>-4038</v>
      </c>
      <c r="N71" s="49">
        <f t="shared" si="9"/>
        <v>-4038</v>
      </c>
      <c r="O71" s="49">
        <f t="shared" si="10"/>
        <v>-3961</v>
      </c>
      <c r="P71" s="49">
        <f t="shared" si="11"/>
        <v>-3983</v>
      </c>
      <c r="Q71" s="49">
        <f t="shared" si="12"/>
        <v>-3999</v>
      </c>
      <c r="R71" s="49">
        <f t="shared" si="13"/>
        <v>-4025</v>
      </c>
      <c r="S71" s="49">
        <f t="shared" si="14"/>
        <v>-4099</v>
      </c>
      <c r="T71" s="49">
        <f t="shared" si="15"/>
        <v>-4120</v>
      </c>
      <c r="U71" s="49">
        <f t="shared" si="16"/>
        <v>-4127</v>
      </c>
      <c r="V71" s="49">
        <f t="shared" si="17"/>
        <v>-4176</v>
      </c>
      <c r="W71" s="49">
        <f t="shared" si="18"/>
        <v>-4228</v>
      </c>
      <c r="X71" s="49">
        <f t="shared" si="19"/>
        <v>-4274</v>
      </c>
      <c r="Y71" s="49">
        <f t="shared" si="20"/>
        <v>-4297</v>
      </c>
    </row>
    <row r="72" spans="1:25" s="12" customFormat="1" x14ac:dyDescent="0.2">
      <c r="A72" s="11">
        <v>12</v>
      </c>
      <c r="B72" s="21">
        <v>135</v>
      </c>
      <c r="C72" s="22" t="s">
        <v>14</v>
      </c>
      <c r="D72" s="48">
        <v>0</v>
      </c>
      <c r="E72" s="49">
        <f t="shared" si="0"/>
        <v>-293</v>
      </c>
      <c r="F72" s="49">
        <f t="shared" si="1"/>
        <v>-716</v>
      </c>
      <c r="G72" s="49">
        <f t="shared" si="2"/>
        <v>-1052</v>
      </c>
      <c r="H72" s="49">
        <f t="shared" si="3"/>
        <v>-1052</v>
      </c>
      <c r="I72" s="49">
        <f t="shared" si="4"/>
        <v>-1052</v>
      </c>
      <c r="J72" s="49">
        <f t="shared" si="5"/>
        <v>-1052</v>
      </c>
      <c r="K72" s="49">
        <f t="shared" si="6"/>
        <v>-1366</v>
      </c>
      <c r="L72" s="49">
        <f t="shared" si="7"/>
        <v>-1366</v>
      </c>
      <c r="M72" s="49">
        <f t="shared" si="8"/>
        <v>-1366</v>
      </c>
      <c r="N72" s="49">
        <f t="shared" si="9"/>
        <v>-1366</v>
      </c>
      <c r="O72" s="49">
        <f t="shared" si="10"/>
        <v>-1584</v>
      </c>
      <c r="P72" s="49">
        <f t="shared" si="11"/>
        <v>-1606</v>
      </c>
      <c r="Q72" s="49">
        <f t="shared" si="12"/>
        <v>-1631</v>
      </c>
      <c r="R72" s="49">
        <f t="shared" si="13"/>
        <v>-1645</v>
      </c>
      <c r="S72" s="49">
        <f t="shared" si="14"/>
        <v>-1661</v>
      </c>
      <c r="T72" s="49">
        <f t="shared" si="15"/>
        <v>-1696</v>
      </c>
      <c r="U72" s="49">
        <f t="shared" si="16"/>
        <v>-1722</v>
      </c>
      <c r="V72" s="49">
        <f t="shared" si="17"/>
        <v>-1758</v>
      </c>
      <c r="W72" s="49">
        <f t="shared" si="18"/>
        <v>-2233</v>
      </c>
      <c r="X72" s="49">
        <f t="shared" si="19"/>
        <v>-2305</v>
      </c>
      <c r="Y72" s="49">
        <f t="shared" si="20"/>
        <v>-2338</v>
      </c>
    </row>
    <row r="73" spans="1:25" x14ac:dyDescent="0.2">
      <c r="A73" s="11">
        <v>13</v>
      </c>
      <c r="B73" s="37">
        <v>136</v>
      </c>
      <c r="C73" s="38" t="s">
        <v>15</v>
      </c>
      <c r="D73" s="51">
        <v>0</v>
      </c>
      <c r="E73" s="52">
        <f t="shared" si="0"/>
        <v>-2004</v>
      </c>
      <c r="F73" s="52">
        <f t="shared" si="1"/>
        <v>-3016</v>
      </c>
      <c r="G73" s="52">
        <f t="shared" si="2"/>
        <v>-4368</v>
      </c>
      <c r="H73" s="52">
        <f t="shared" si="3"/>
        <v>-4368</v>
      </c>
      <c r="I73" s="52">
        <f t="shared" si="4"/>
        <v>-4368</v>
      </c>
      <c r="J73" s="52">
        <f t="shared" si="5"/>
        <v>-4368</v>
      </c>
      <c r="K73" s="52">
        <f t="shared" si="6"/>
        <v>-5074</v>
      </c>
      <c r="L73" s="52">
        <f t="shared" si="7"/>
        <v>-5074</v>
      </c>
      <c r="M73" s="52">
        <f t="shared" si="8"/>
        <v>-5074</v>
      </c>
      <c r="N73" s="52">
        <f t="shared" si="9"/>
        <v>-5074</v>
      </c>
      <c r="O73" s="52">
        <f t="shared" si="10"/>
        <v>-5787</v>
      </c>
      <c r="P73" s="52">
        <f t="shared" si="11"/>
        <v>-6133</v>
      </c>
      <c r="Q73" s="52">
        <f t="shared" si="12"/>
        <v>-6394</v>
      </c>
      <c r="R73" s="52">
        <f t="shared" si="13"/>
        <v>-6715</v>
      </c>
      <c r="S73" s="52">
        <f t="shared" si="14"/>
        <v>-6951</v>
      </c>
      <c r="T73" s="52">
        <f t="shared" si="15"/>
        <v>-7079</v>
      </c>
      <c r="U73" s="52">
        <f t="shared" si="16"/>
        <v>-7139</v>
      </c>
      <c r="V73" s="52">
        <f t="shared" si="17"/>
        <v>-7263</v>
      </c>
      <c r="W73" s="52">
        <f t="shared" si="18"/>
        <v>-7457</v>
      </c>
      <c r="X73" s="52">
        <f t="shared" si="19"/>
        <v>-7566</v>
      </c>
      <c r="Y73" s="52">
        <f t="shared" si="20"/>
        <v>-7689</v>
      </c>
    </row>
    <row r="74" spans="1:25" customFormat="1" x14ac:dyDescent="0.2">
      <c r="A74" s="11">
        <v>14</v>
      </c>
      <c r="B74" s="21">
        <v>211</v>
      </c>
      <c r="C74" s="22" t="s">
        <v>34</v>
      </c>
      <c r="D74" s="48">
        <v>0</v>
      </c>
      <c r="E74" s="49">
        <f t="shared" si="0"/>
        <v>-53</v>
      </c>
      <c r="F74" s="49">
        <f t="shared" si="1"/>
        <v>-106</v>
      </c>
      <c r="G74" s="49">
        <f t="shared" si="2"/>
        <v>-158</v>
      </c>
      <c r="H74" s="49">
        <f t="shared" si="3"/>
        <v>-158</v>
      </c>
      <c r="I74" s="49">
        <f t="shared" si="4"/>
        <v>-158</v>
      </c>
      <c r="J74" s="49">
        <f t="shared" si="5"/>
        <v>-158</v>
      </c>
      <c r="K74" s="49">
        <f t="shared" si="6"/>
        <v>-186</v>
      </c>
      <c r="L74" s="49">
        <f t="shared" si="7"/>
        <v>-186</v>
      </c>
      <c r="M74" s="49">
        <f t="shared" si="8"/>
        <v>-186</v>
      </c>
      <c r="N74" s="49">
        <f t="shared" si="9"/>
        <v>-186</v>
      </c>
      <c r="O74" s="49">
        <f t="shared" si="10"/>
        <v>-184</v>
      </c>
      <c r="P74" s="49">
        <f t="shared" si="11"/>
        <v>-184</v>
      </c>
      <c r="Q74" s="49">
        <f t="shared" si="12"/>
        <v>-198</v>
      </c>
      <c r="R74" s="49">
        <f t="shared" si="13"/>
        <v>-201</v>
      </c>
      <c r="S74" s="49">
        <f t="shared" si="14"/>
        <v>-218</v>
      </c>
      <c r="T74" s="49">
        <f t="shared" si="15"/>
        <v>-221</v>
      </c>
      <c r="U74" s="49">
        <f t="shared" si="16"/>
        <v>-222</v>
      </c>
      <c r="V74" s="49">
        <f t="shared" si="17"/>
        <v>-232</v>
      </c>
      <c r="W74" s="49">
        <f t="shared" si="18"/>
        <v>-232</v>
      </c>
      <c r="X74" s="49">
        <f t="shared" si="19"/>
        <v>-234</v>
      </c>
      <c r="Y74" s="49">
        <f t="shared" si="20"/>
        <v>-238</v>
      </c>
    </row>
    <row r="75" spans="1:25" s="25" customFormat="1" x14ac:dyDescent="0.2">
      <c r="A75" s="11">
        <v>15</v>
      </c>
      <c r="B75" s="21">
        <v>212</v>
      </c>
      <c r="C75" s="22" t="s">
        <v>35</v>
      </c>
      <c r="D75" s="48">
        <v>0</v>
      </c>
      <c r="E75" s="49">
        <f t="shared" si="0"/>
        <v>-317</v>
      </c>
      <c r="F75" s="49">
        <f t="shared" si="1"/>
        <v>-463</v>
      </c>
      <c r="G75" s="49">
        <f t="shared" si="2"/>
        <v>-393</v>
      </c>
      <c r="H75" s="49">
        <f t="shared" si="3"/>
        <v>-393</v>
      </c>
      <c r="I75" s="49">
        <f t="shared" si="4"/>
        <v>-393</v>
      </c>
      <c r="J75" s="49">
        <f t="shared" si="5"/>
        <v>-393</v>
      </c>
      <c r="K75" s="49">
        <f t="shared" si="6"/>
        <v>-444</v>
      </c>
      <c r="L75" s="49">
        <f t="shared" si="7"/>
        <v>-444</v>
      </c>
      <c r="M75" s="49">
        <f t="shared" si="8"/>
        <v>-444</v>
      </c>
      <c r="N75" s="49">
        <f t="shared" si="9"/>
        <v>-444</v>
      </c>
      <c r="O75" s="49">
        <f t="shared" si="10"/>
        <v>-692</v>
      </c>
      <c r="P75" s="49">
        <f t="shared" si="11"/>
        <v>-698</v>
      </c>
      <c r="Q75" s="49">
        <f t="shared" si="12"/>
        <v>-715</v>
      </c>
      <c r="R75" s="49">
        <f t="shared" si="13"/>
        <v>-746</v>
      </c>
      <c r="S75" s="49">
        <f t="shared" si="14"/>
        <v>-741</v>
      </c>
      <c r="T75" s="49">
        <f t="shared" si="15"/>
        <v>-742</v>
      </c>
      <c r="U75" s="49">
        <f t="shared" si="16"/>
        <v>-745</v>
      </c>
      <c r="V75" s="49">
        <f t="shared" si="17"/>
        <v>-748</v>
      </c>
      <c r="W75" s="49">
        <f t="shared" si="18"/>
        <v>-759</v>
      </c>
      <c r="X75" s="49">
        <f t="shared" si="19"/>
        <v>-762</v>
      </c>
      <c r="Y75" s="49">
        <f t="shared" si="20"/>
        <v>-763</v>
      </c>
    </row>
    <row r="76" spans="1:25" customFormat="1" x14ac:dyDescent="0.2">
      <c r="A76" s="11">
        <v>16</v>
      </c>
      <c r="B76" s="21">
        <v>215</v>
      </c>
      <c r="C76" s="22" t="s">
        <v>31</v>
      </c>
      <c r="D76" s="48">
        <v>0</v>
      </c>
      <c r="E76" s="49">
        <f t="shared" si="0"/>
        <v>-767</v>
      </c>
      <c r="F76" s="49">
        <f t="shared" si="1"/>
        <v>-1609</v>
      </c>
      <c r="G76" s="49">
        <f t="shared" si="2"/>
        <v>-2040</v>
      </c>
      <c r="H76" s="49">
        <f t="shared" si="3"/>
        <v>-2040</v>
      </c>
      <c r="I76" s="49">
        <f t="shared" si="4"/>
        <v>-2040</v>
      </c>
      <c r="J76" s="49">
        <f t="shared" si="5"/>
        <v>-2040</v>
      </c>
      <c r="K76" s="49">
        <f t="shared" si="6"/>
        <v>-3071</v>
      </c>
      <c r="L76" s="49">
        <f t="shared" si="7"/>
        <v>-3071</v>
      </c>
      <c r="M76" s="49">
        <f t="shared" si="8"/>
        <v>-3071</v>
      </c>
      <c r="N76" s="49">
        <f t="shared" si="9"/>
        <v>-3071</v>
      </c>
      <c r="O76" s="49">
        <f t="shared" si="10"/>
        <v>-4101</v>
      </c>
      <c r="P76" s="49">
        <f t="shared" si="11"/>
        <v>-4281</v>
      </c>
      <c r="Q76" s="49">
        <f t="shared" si="12"/>
        <v>-4406</v>
      </c>
      <c r="R76" s="49">
        <f t="shared" si="13"/>
        <v>-4487</v>
      </c>
      <c r="S76" s="49">
        <f t="shared" si="14"/>
        <v>-4650</v>
      </c>
      <c r="T76" s="49">
        <f t="shared" si="15"/>
        <v>-4785</v>
      </c>
      <c r="U76" s="49">
        <f t="shared" si="16"/>
        <v>-4764</v>
      </c>
      <c r="V76" s="49">
        <f t="shared" si="17"/>
        <v>-4900</v>
      </c>
      <c r="W76" s="49">
        <f t="shared" si="18"/>
        <v>-4799</v>
      </c>
      <c r="X76" s="49">
        <f t="shared" si="19"/>
        <v>-4884</v>
      </c>
      <c r="Y76" s="49">
        <f t="shared" si="20"/>
        <v>-4956</v>
      </c>
    </row>
    <row r="77" spans="1:25" x14ac:dyDescent="0.2">
      <c r="A77" s="11">
        <v>17</v>
      </c>
      <c r="B77" s="21">
        <v>216</v>
      </c>
      <c r="C77" s="22" t="s">
        <v>44</v>
      </c>
      <c r="D77" s="48">
        <v>0</v>
      </c>
      <c r="E77" s="49">
        <f t="shared" si="0"/>
        <v>-866</v>
      </c>
      <c r="F77" s="49">
        <f t="shared" si="1"/>
        <v>-1154</v>
      </c>
      <c r="G77" s="49">
        <f t="shared" si="2"/>
        <v>-1549</v>
      </c>
      <c r="H77" s="49">
        <f t="shared" si="3"/>
        <v>-1549</v>
      </c>
      <c r="I77" s="49">
        <f t="shared" si="4"/>
        <v>-1549</v>
      </c>
      <c r="J77" s="49">
        <f t="shared" si="5"/>
        <v>-1549</v>
      </c>
      <c r="K77" s="49">
        <f t="shared" si="6"/>
        <v>-1754</v>
      </c>
      <c r="L77" s="49">
        <f t="shared" si="7"/>
        <v>-1754</v>
      </c>
      <c r="M77" s="49">
        <f t="shared" si="8"/>
        <v>-1754</v>
      </c>
      <c r="N77" s="49">
        <f t="shared" si="9"/>
        <v>-1754</v>
      </c>
      <c r="O77" s="49">
        <f t="shared" si="10"/>
        <v>-2291</v>
      </c>
      <c r="P77" s="49">
        <f t="shared" si="11"/>
        <v>-2361</v>
      </c>
      <c r="Q77" s="49">
        <f t="shared" si="12"/>
        <v>-2387</v>
      </c>
      <c r="R77" s="49">
        <f t="shared" si="13"/>
        <v>-2417</v>
      </c>
      <c r="S77" s="49">
        <f t="shared" si="14"/>
        <v>-2445</v>
      </c>
      <c r="T77" s="49">
        <f t="shared" si="15"/>
        <v>-2466</v>
      </c>
      <c r="U77" s="49">
        <f t="shared" si="16"/>
        <v>-2494</v>
      </c>
      <c r="V77" s="49">
        <f t="shared" si="17"/>
        <v>-2540</v>
      </c>
      <c r="W77" s="49">
        <f t="shared" si="18"/>
        <v>-2592</v>
      </c>
      <c r="X77" s="49">
        <f t="shared" si="19"/>
        <v>-2693</v>
      </c>
      <c r="Y77" s="49">
        <f t="shared" si="20"/>
        <v>-2706</v>
      </c>
    </row>
    <row r="78" spans="1:25" s="11" customFormat="1" x14ac:dyDescent="0.2">
      <c r="A78" s="11">
        <v>18</v>
      </c>
      <c r="B78" s="21">
        <v>221</v>
      </c>
      <c r="C78" s="22" t="s">
        <v>36</v>
      </c>
      <c r="D78" s="48">
        <v>0</v>
      </c>
      <c r="E78" s="49">
        <f t="shared" si="0"/>
        <v>-55</v>
      </c>
      <c r="F78" s="49">
        <f t="shared" si="1"/>
        <v>-103</v>
      </c>
      <c r="G78" s="49">
        <f t="shared" si="2"/>
        <v>-147</v>
      </c>
      <c r="H78" s="49">
        <f t="shared" si="3"/>
        <v>-147</v>
      </c>
      <c r="I78" s="49">
        <f t="shared" si="4"/>
        <v>-147</v>
      </c>
      <c r="J78" s="49">
        <f t="shared" si="5"/>
        <v>-147</v>
      </c>
      <c r="K78" s="49">
        <f t="shared" si="6"/>
        <v>-172</v>
      </c>
      <c r="L78" s="49">
        <f t="shared" si="7"/>
        <v>-172</v>
      </c>
      <c r="M78" s="49">
        <f t="shared" si="8"/>
        <v>-172</v>
      </c>
      <c r="N78" s="49">
        <f t="shared" si="9"/>
        <v>-172</v>
      </c>
      <c r="O78" s="49">
        <f t="shared" si="10"/>
        <v>-234</v>
      </c>
      <c r="P78" s="49">
        <f t="shared" si="11"/>
        <v>-259</v>
      </c>
      <c r="Q78" s="49">
        <f t="shared" si="12"/>
        <v>-274</v>
      </c>
      <c r="R78" s="49">
        <f t="shared" si="13"/>
        <v>-274</v>
      </c>
      <c r="S78" s="49">
        <f t="shared" si="14"/>
        <v>-279</v>
      </c>
      <c r="T78" s="49">
        <f t="shared" si="15"/>
        <v>-281</v>
      </c>
      <c r="U78" s="49">
        <f t="shared" si="16"/>
        <v>-285</v>
      </c>
      <c r="V78" s="49">
        <f t="shared" si="17"/>
        <v>-289</v>
      </c>
      <c r="W78" s="49">
        <f t="shared" si="18"/>
        <v>-289</v>
      </c>
      <c r="X78" s="49">
        <f t="shared" si="19"/>
        <v>-293</v>
      </c>
      <c r="Y78" s="49">
        <f t="shared" si="20"/>
        <v>-295</v>
      </c>
    </row>
    <row r="79" spans="1:25" s="11" customFormat="1" x14ac:dyDescent="0.2">
      <c r="A79" s="11">
        <v>19</v>
      </c>
      <c r="B79" s="28">
        <v>222</v>
      </c>
      <c r="C79" s="34" t="s">
        <v>37</v>
      </c>
      <c r="D79" s="48">
        <v>0</v>
      </c>
      <c r="E79" s="49">
        <f t="shared" si="0"/>
        <v>-599</v>
      </c>
      <c r="F79" s="49">
        <f t="shared" si="1"/>
        <v>-629</v>
      </c>
      <c r="G79" s="49">
        <f t="shared" si="2"/>
        <v>-702</v>
      </c>
      <c r="H79" s="49">
        <f t="shared" si="3"/>
        <v>-702</v>
      </c>
      <c r="I79" s="49">
        <f t="shared" si="4"/>
        <v>-702</v>
      </c>
      <c r="J79" s="49">
        <f t="shared" si="5"/>
        <v>-702</v>
      </c>
      <c r="K79" s="49">
        <f t="shared" si="6"/>
        <v>-808</v>
      </c>
      <c r="L79" s="49">
        <f t="shared" si="7"/>
        <v>-808</v>
      </c>
      <c r="M79" s="49">
        <f t="shared" si="8"/>
        <v>-808</v>
      </c>
      <c r="N79" s="49">
        <f t="shared" si="9"/>
        <v>-808</v>
      </c>
      <c r="O79" s="49">
        <f t="shared" si="10"/>
        <v>-892</v>
      </c>
      <c r="P79" s="49">
        <f t="shared" si="11"/>
        <v>-903</v>
      </c>
      <c r="Q79" s="49">
        <f t="shared" si="12"/>
        <v>-912</v>
      </c>
      <c r="R79" s="49">
        <f t="shared" si="13"/>
        <v>-914</v>
      </c>
      <c r="S79" s="49">
        <f t="shared" si="14"/>
        <v>-909</v>
      </c>
      <c r="T79" s="49">
        <f t="shared" si="15"/>
        <v>-924</v>
      </c>
      <c r="U79" s="49">
        <f t="shared" si="16"/>
        <v>-925</v>
      </c>
      <c r="V79" s="49">
        <f t="shared" si="17"/>
        <v>-924</v>
      </c>
      <c r="W79" s="49">
        <f t="shared" si="18"/>
        <v>-926</v>
      </c>
      <c r="X79" s="49">
        <f t="shared" si="19"/>
        <v>-926</v>
      </c>
      <c r="Y79" s="49">
        <f t="shared" si="20"/>
        <v>-927</v>
      </c>
    </row>
    <row r="80" spans="1:25" s="11" customFormat="1" x14ac:dyDescent="0.2">
      <c r="A80" s="11">
        <v>20</v>
      </c>
      <c r="B80" s="28">
        <v>225</v>
      </c>
      <c r="C80" s="34" t="s">
        <v>16</v>
      </c>
      <c r="D80" s="48">
        <v>0</v>
      </c>
      <c r="E80" s="49">
        <f t="shared" si="0"/>
        <v>-970</v>
      </c>
      <c r="F80" s="49">
        <f t="shared" si="1"/>
        <v>-1586</v>
      </c>
      <c r="G80" s="49">
        <f t="shared" si="2"/>
        <v>-2086</v>
      </c>
      <c r="H80" s="49">
        <f t="shared" si="3"/>
        <v>-2086</v>
      </c>
      <c r="I80" s="49">
        <f t="shared" si="4"/>
        <v>-2086</v>
      </c>
      <c r="J80" s="49">
        <f t="shared" si="5"/>
        <v>-2086</v>
      </c>
      <c r="K80" s="49">
        <f t="shared" si="6"/>
        <v>-2329</v>
      </c>
      <c r="L80" s="49">
        <f t="shared" si="7"/>
        <v>-2329</v>
      </c>
      <c r="M80" s="49">
        <f t="shared" si="8"/>
        <v>-2329</v>
      </c>
      <c r="N80" s="49">
        <f t="shared" si="9"/>
        <v>-2329</v>
      </c>
      <c r="O80" s="49">
        <f t="shared" si="10"/>
        <v>-2717</v>
      </c>
      <c r="P80" s="49">
        <f t="shared" si="11"/>
        <v>-2750</v>
      </c>
      <c r="Q80" s="49">
        <f t="shared" si="12"/>
        <v>-2825</v>
      </c>
      <c r="R80" s="49">
        <f t="shared" si="13"/>
        <v>-2876</v>
      </c>
      <c r="S80" s="49">
        <f t="shared" si="14"/>
        <v>-2920</v>
      </c>
      <c r="T80" s="49">
        <f t="shared" si="15"/>
        <v>-2959</v>
      </c>
      <c r="U80" s="49">
        <f t="shared" si="16"/>
        <v>-2972</v>
      </c>
      <c r="V80" s="49">
        <f t="shared" si="17"/>
        <v>-3001</v>
      </c>
      <c r="W80" s="49">
        <f t="shared" si="18"/>
        <v>-3040</v>
      </c>
      <c r="X80" s="49">
        <f t="shared" si="19"/>
        <v>-3232</v>
      </c>
      <c r="Y80" s="49">
        <f t="shared" si="20"/>
        <v>-3270</v>
      </c>
    </row>
    <row r="81" spans="1:25" s="11" customFormat="1" x14ac:dyDescent="0.2">
      <c r="A81" s="11">
        <v>21</v>
      </c>
      <c r="B81" s="28">
        <v>226</v>
      </c>
      <c r="C81" s="34" t="s">
        <v>17</v>
      </c>
      <c r="D81" s="48">
        <v>0</v>
      </c>
      <c r="E81" s="49">
        <f t="shared" si="0"/>
        <v>-1256</v>
      </c>
      <c r="F81" s="49">
        <f t="shared" si="1"/>
        <v>-1851</v>
      </c>
      <c r="G81" s="49">
        <f t="shared" si="2"/>
        <v>-2816</v>
      </c>
      <c r="H81" s="49">
        <f t="shared" si="3"/>
        <v>-2816</v>
      </c>
      <c r="I81" s="49">
        <f t="shared" si="4"/>
        <v>-2816</v>
      </c>
      <c r="J81" s="49">
        <f t="shared" si="5"/>
        <v>-2816</v>
      </c>
      <c r="K81" s="49">
        <f t="shared" si="6"/>
        <v>-3580</v>
      </c>
      <c r="L81" s="49">
        <f t="shared" si="7"/>
        <v>-3580</v>
      </c>
      <c r="M81" s="49">
        <f t="shared" si="8"/>
        <v>-3580</v>
      </c>
      <c r="N81" s="49">
        <f t="shared" si="9"/>
        <v>-3580</v>
      </c>
      <c r="O81" s="49">
        <f t="shared" si="10"/>
        <v>-4072</v>
      </c>
      <c r="P81" s="49">
        <f t="shared" si="11"/>
        <v>-4233</v>
      </c>
      <c r="Q81" s="49">
        <f t="shared" si="12"/>
        <v>-4384</v>
      </c>
      <c r="R81" s="49">
        <f t="shared" si="13"/>
        <v>-4512</v>
      </c>
      <c r="S81" s="49">
        <f t="shared" si="14"/>
        <v>-4651</v>
      </c>
      <c r="T81" s="49">
        <f t="shared" si="15"/>
        <v>-4735</v>
      </c>
      <c r="U81" s="49">
        <f t="shared" si="16"/>
        <v>-4795</v>
      </c>
      <c r="V81" s="49">
        <f t="shared" si="17"/>
        <v>-4866</v>
      </c>
      <c r="W81" s="49">
        <f t="shared" si="18"/>
        <v>-4950</v>
      </c>
      <c r="X81" s="49">
        <f t="shared" si="19"/>
        <v>-5036</v>
      </c>
      <c r="Y81" s="49">
        <f t="shared" si="20"/>
        <v>-5140</v>
      </c>
    </row>
    <row r="82" spans="1:25" s="11" customFormat="1" x14ac:dyDescent="0.2">
      <c r="A82" s="11">
        <v>22</v>
      </c>
      <c r="B82" s="28">
        <v>231</v>
      </c>
      <c r="C82" s="34" t="s">
        <v>38</v>
      </c>
      <c r="D82" s="48">
        <v>0</v>
      </c>
      <c r="E82" s="49">
        <f t="shared" si="0"/>
        <v>-352</v>
      </c>
      <c r="F82" s="49">
        <f t="shared" si="1"/>
        <v>-435</v>
      </c>
      <c r="G82" s="49">
        <f t="shared" si="2"/>
        <v>-562</v>
      </c>
      <c r="H82" s="49">
        <f t="shared" si="3"/>
        <v>-562</v>
      </c>
      <c r="I82" s="49">
        <f t="shared" si="4"/>
        <v>-562</v>
      </c>
      <c r="J82" s="49">
        <f t="shared" si="5"/>
        <v>-562</v>
      </c>
      <c r="K82" s="49">
        <f t="shared" si="6"/>
        <v>-569</v>
      </c>
      <c r="L82" s="49">
        <f t="shared" si="7"/>
        <v>-569</v>
      </c>
      <c r="M82" s="49">
        <f t="shared" si="8"/>
        <v>-569</v>
      </c>
      <c r="N82" s="49">
        <f t="shared" si="9"/>
        <v>-569</v>
      </c>
      <c r="O82" s="49">
        <f t="shared" si="10"/>
        <v>-637</v>
      </c>
      <c r="P82" s="49">
        <f t="shared" si="11"/>
        <v>-645</v>
      </c>
      <c r="Q82" s="49">
        <f t="shared" si="12"/>
        <v>-714</v>
      </c>
      <c r="R82" s="49">
        <f t="shared" si="13"/>
        <v>-724</v>
      </c>
      <c r="S82" s="49">
        <f t="shared" si="14"/>
        <v>-724</v>
      </c>
      <c r="T82" s="49">
        <f t="shared" si="15"/>
        <v>-739</v>
      </c>
      <c r="U82" s="49">
        <f t="shared" si="16"/>
        <v>-744</v>
      </c>
      <c r="V82" s="49">
        <f t="shared" si="17"/>
        <v>-746</v>
      </c>
      <c r="W82" s="49">
        <f t="shared" si="18"/>
        <v>-749</v>
      </c>
      <c r="X82" s="49">
        <f t="shared" si="19"/>
        <v>-747</v>
      </c>
      <c r="Y82" s="49">
        <f t="shared" si="20"/>
        <v>-747</v>
      </c>
    </row>
    <row r="83" spans="1:25" s="11" customFormat="1" x14ac:dyDescent="0.2">
      <c r="A83" s="11">
        <v>23</v>
      </c>
      <c r="B83" s="28">
        <v>235</v>
      </c>
      <c r="C83" s="34" t="s">
        <v>7</v>
      </c>
      <c r="D83" s="48">
        <v>0</v>
      </c>
      <c r="E83" s="49">
        <f t="shared" si="0"/>
        <v>-1145</v>
      </c>
      <c r="F83" s="49">
        <f t="shared" si="1"/>
        <v>-1425</v>
      </c>
      <c r="G83" s="49">
        <f t="shared" si="2"/>
        <v>-1732</v>
      </c>
      <c r="H83" s="49">
        <f t="shared" si="3"/>
        <v>-1732</v>
      </c>
      <c r="I83" s="49">
        <f t="shared" si="4"/>
        <v>-1732</v>
      </c>
      <c r="J83" s="49">
        <f t="shared" si="5"/>
        <v>-1732</v>
      </c>
      <c r="K83" s="49">
        <f t="shared" si="6"/>
        <v>-2027</v>
      </c>
      <c r="L83" s="49">
        <f t="shared" si="7"/>
        <v>-2027</v>
      </c>
      <c r="M83" s="49">
        <f t="shared" si="8"/>
        <v>-2027</v>
      </c>
      <c r="N83" s="49">
        <f t="shared" si="9"/>
        <v>-2027</v>
      </c>
      <c r="O83" s="49">
        <f t="shared" si="10"/>
        <v>-2089</v>
      </c>
      <c r="P83" s="49">
        <f t="shared" si="11"/>
        <v>-2160</v>
      </c>
      <c r="Q83" s="49">
        <f t="shared" si="12"/>
        <v>-2211</v>
      </c>
      <c r="R83" s="49">
        <f t="shared" si="13"/>
        <v>-2256</v>
      </c>
      <c r="S83" s="49">
        <f t="shared" si="14"/>
        <v>-2283</v>
      </c>
      <c r="T83" s="49">
        <f t="shared" si="15"/>
        <v>-2363</v>
      </c>
      <c r="U83" s="49">
        <f t="shared" si="16"/>
        <v>-2386</v>
      </c>
      <c r="V83" s="49">
        <f t="shared" si="17"/>
        <v>-2414</v>
      </c>
      <c r="W83" s="49">
        <f t="shared" si="18"/>
        <v>-2509</v>
      </c>
      <c r="X83" s="49">
        <f t="shared" si="19"/>
        <v>-2547</v>
      </c>
      <c r="Y83" s="49">
        <f t="shared" si="20"/>
        <v>-2585</v>
      </c>
    </row>
    <row r="84" spans="1:25" s="1" customFormat="1" x14ac:dyDescent="0.2">
      <c r="A84" s="11">
        <v>24</v>
      </c>
      <c r="B84" s="28">
        <v>236</v>
      </c>
      <c r="C84" s="34" t="s">
        <v>18</v>
      </c>
      <c r="D84" s="48">
        <v>0</v>
      </c>
      <c r="E84" s="49">
        <f t="shared" si="0"/>
        <v>-185</v>
      </c>
      <c r="F84" s="49">
        <f t="shared" si="1"/>
        <v>-449</v>
      </c>
      <c r="G84" s="49">
        <f t="shared" si="2"/>
        <v>-868</v>
      </c>
      <c r="H84" s="49">
        <f t="shared" si="3"/>
        <v>-868</v>
      </c>
      <c r="I84" s="49">
        <f t="shared" si="4"/>
        <v>-868</v>
      </c>
      <c r="J84" s="49">
        <f t="shared" si="5"/>
        <v>-868</v>
      </c>
      <c r="K84" s="49">
        <f t="shared" si="6"/>
        <v>-1337</v>
      </c>
      <c r="L84" s="49">
        <f t="shared" si="7"/>
        <v>-1337</v>
      </c>
      <c r="M84" s="49">
        <f t="shared" si="8"/>
        <v>-1337</v>
      </c>
      <c r="N84" s="49">
        <f t="shared" si="9"/>
        <v>-1337</v>
      </c>
      <c r="O84" s="49">
        <f t="shared" si="10"/>
        <v>-1599</v>
      </c>
      <c r="P84" s="49">
        <f t="shared" si="11"/>
        <v>-1657</v>
      </c>
      <c r="Q84" s="49">
        <f t="shared" si="12"/>
        <v>-1683</v>
      </c>
      <c r="R84" s="49">
        <f t="shared" si="13"/>
        <v>-1716</v>
      </c>
      <c r="S84" s="49">
        <f t="shared" si="14"/>
        <v>-1743</v>
      </c>
      <c r="T84" s="49">
        <f t="shared" si="15"/>
        <v>-1793</v>
      </c>
      <c r="U84" s="49">
        <f t="shared" si="16"/>
        <v>-1820</v>
      </c>
      <c r="V84" s="49">
        <f t="shared" si="17"/>
        <v>-1841</v>
      </c>
      <c r="W84" s="49">
        <f t="shared" si="18"/>
        <v>-1869</v>
      </c>
      <c r="X84" s="49">
        <f t="shared" si="19"/>
        <v>-1922</v>
      </c>
      <c r="Y84" s="49">
        <f t="shared" si="20"/>
        <v>-1957</v>
      </c>
    </row>
    <row r="85" spans="1:25" s="2" customFormat="1" x14ac:dyDescent="0.2">
      <c r="A85" s="11">
        <v>25</v>
      </c>
      <c r="B85" s="41">
        <v>237</v>
      </c>
      <c r="C85" s="42" t="s">
        <v>40</v>
      </c>
      <c r="D85" s="51">
        <v>0</v>
      </c>
      <c r="E85" s="52">
        <f t="shared" si="0"/>
        <v>-590</v>
      </c>
      <c r="F85" s="52">
        <f t="shared" si="1"/>
        <v>-907</v>
      </c>
      <c r="G85" s="52">
        <f t="shared" si="2"/>
        <v>-1271</v>
      </c>
      <c r="H85" s="52">
        <f t="shared" si="3"/>
        <v>-1271</v>
      </c>
      <c r="I85" s="52">
        <f t="shared" si="4"/>
        <v>-1271</v>
      </c>
      <c r="J85" s="52">
        <f t="shared" si="5"/>
        <v>-1271</v>
      </c>
      <c r="K85" s="52">
        <f t="shared" si="6"/>
        <v>-1499</v>
      </c>
      <c r="L85" s="52">
        <f t="shared" si="7"/>
        <v>-1499</v>
      </c>
      <c r="M85" s="52">
        <f t="shared" si="8"/>
        <v>-1499</v>
      </c>
      <c r="N85" s="52">
        <f t="shared" si="9"/>
        <v>-1499</v>
      </c>
      <c r="O85" s="52">
        <f t="shared" si="10"/>
        <v>-1595</v>
      </c>
      <c r="P85" s="52">
        <f t="shared" si="11"/>
        <v>-1641</v>
      </c>
      <c r="Q85" s="52">
        <f t="shared" si="12"/>
        <v>-1666</v>
      </c>
      <c r="R85" s="52">
        <f t="shared" si="13"/>
        <v>-1795</v>
      </c>
      <c r="S85" s="52">
        <f t="shared" si="14"/>
        <v>-1815</v>
      </c>
      <c r="T85" s="52">
        <f t="shared" si="15"/>
        <v>-1856</v>
      </c>
      <c r="U85" s="52">
        <f t="shared" si="16"/>
        <v>-1889</v>
      </c>
      <c r="V85" s="52">
        <f t="shared" si="17"/>
        <v>-1906</v>
      </c>
      <c r="W85" s="52">
        <f t="shared" si="18"/>
        <v>-2028</v>
      </c>
      <c r="X85" s="52">
        <f t="shared" si="19"/>
        <v>-2059</v>
      </c>
      <c r="Y85" s="52">
        <f t="shared" si="20"/>
        <v>-2093</v>
      </c>
    </row>
    <row r="86" spans="1:25" s="12" customFormat="1" x14ac:dyDescent="0.2">
      <c r="A86" s="11">
        <v>26</v>
      </c>
      <c r="B86" s="28">
        <v>311</v>
      </c>
      <c r="C86" s="34" t="s">
        <v>6</v>
      </c>
      <c r="D86" s="48">
        <v>0</v>
      </c>
      <c r="E86" s="49">
        <f t="shared" si="0"/>
        <v>-300</v>
      </c>
      <c r="F86" s="49">
        <f t="shared" si="1"/>
        <v>-452</v>
      </c>
      <c r="G86" s="49">
        <f t="shared" si="2"/>
        <v>-571</v>
      </c>
      <c r="H86" s="49">
        <f t="shared" si="3"/>
        <v>-571</v>
      </c>
      <c r="I86" s="49">
        <f t="shared" si="4"/>
        <v>-571</v>
      </c>
      <c r="J86" s="49">
        <f t="shared" si="5"/>
        <v>-571</v>
      </c>
      <c r="K86" s="49">
        <f t="shared" si="6"/>
        <v>-610</v>
      </c>
      <c r="L86" s="49">
        <f t="shared" si="7"/>
        <v>-610</v>
      </c>
      <c r="M86" s="49">
        <f t="shared" si="8"/>
        <v>-610</v>
      </c>
      <c r="N86" s="49">
        <f t="shared" si="9"/>
        <v>-610</v>
      </c>
      <c r="O86" s="49">
        <f t="shared" si="10"/>
        <v>-693</v>
      </c>
      <c r="P86" s="49">
        <f t="shared" si="11"/>
        <v>-703</v>
      </c>
      <c r="Q86" s="49">
        <f t="shared" si="12"/>
        <v>-695</v>
      </c>
      <c r="R86" s="49">
        <f t="shared" si="13"/>
        <v>-725</v>
      </c>
      <c r="S86" s="49">
        <f t="shared" si="14"/>
        <v>-752</v>
      </c>
      <c r="T86" s="49">
        <f t="shared" si="15"/>
        <v>-461</v>
      </c>
      <c r="U86" s="49">
        <f t="shared" si="16"/>
        <v>-778</v>
      </c>
      <c r="V86" s="49">
        <f t="shared" si="17"/>
        <v>-784</v>
      </c>
      <c r="W86" s="49">
        <f t="shared" si="18"/>
        <v>-788</v>
      </c>
      <c r="X86" s="49">
        <f t="shared" si="19"/>
        <v>-830</v>
      </c>
      <c r="Y86" s="49">
        <f t="shared" si="20"/>
        <v>-856</v>
      </c>
    </row>
    <row r="87" spans="1:25" x14ac:dyDescent="0.2">
      <c r="A87" s="11">
        <v>27</v>
      </c>
      <c r="B87" s="28">
        <v>315</v>
      </c>
      <c r="C87" s="34" t="s">
        <v>19</v>
      </c>
      <c r="D87" s="48">
        <v>0</v>
      </c>
      <c r="E87" s="49">
        <f t="shared" si="0"/>
        <v>-656</v>
      </c>
      <c r="F87" s="49">
        <f t="shared" si="1"/>
        <v>-1400</v>
      </c>
      <c r="G87" s="49">
        <f t="shared" si="2"/>
        <v>-1862</v>
      </c>
      <c r="H87" s="49">
        <f t="shared" si="3"/>
        <v>-1862</v>
      </c>
      <c r="I87" s="49">
        <f t="shared" si="4"/>
        <v>-1862</v>
      </c>
      <c r="J87" s="49">
        <f t="shared" si="5"/>
        <v>-1862</v>
      </c>
      <c r="K87" s="49">
        <f t="shared" si="6"/>
        <v>-2273</v>
      </c>
      <c r="L87" s="49">
        <f t="shared" si="7"/>
        <v>-2273</v>
      </c>
      <c r="M87" s="49">
        <f t="shared" si="8"/>
        <v>-2273</v>
      </c>
      <c r="N87" s="49">
        <f t="shared" si="9"/>
        <v>-2273</v>
      </c>
      <c r="O87" s="49">
        <f t="shared" si="10"/>
        <v>-2620</v>
      </c>
      <c r="P87" s="49">
        <f t="shared" si="11"/>
        <v>-2729</v>
      </c>
      <c r="Q87" s="49">
        <f t="shared" si="12"/>
        <v>-2809</v>
      </c>
      <c r="R87" s="49">
        <f t="shared" si="13"/>
        <v>-2874</v>
      </c>
      <c r="S87" s="49">
        <f t="shared" si="14"/>
        <v>-2971</v>
      </c>
      <c r="T87" s="49">
        <f t="shared" si="15"/>
        <v>-3067</v>
      </c>
      <c r="U87" s="49">
        <f t="shared" si="16"/>
        <v>-3110</v>
      </c>
      <c r="V87" s="49">
        <f t="shared" si="17"/>
        <v>-3196</v>
      </c>
      <c r="W87" s="49">
        <f t="shared" si="18"/>
        <v>-3294</v>
      </c>
      <c r="X87" s="49">
        <f t="shared" si="19"/>
        <v>-3441</v>
      </c>
      <c r="Y87" s="49">
        <f t="shared" si="20"/>
        <v>-3494</v>
      </c>
    </row>
    <row r="88" spans="1:25" customFormat="1" x14ac:dyDescent="0.2">
      <c r="A88" s="11">
        <v>28</v>
      </c>
      <c r="B88" s="28">
        <v>316</v>
      </c>
      <c r="C88" s="34" t="s">
        <v>45</v>
      </c>
      <c r="D88" s="48">
        <v>0</v>
      </c>
      <c r="E88" s="49">
        <f t="shared" si="0"/>
        <v>-695</v>
      </c>
      <c r="F88" s="49">
        <f t="shared" si="1"/>
        <v>-1040</v>
      </c>
      <c r="G88" s="49">
        <f t="shared" si="2"/>
        <v>-1456</v>
      </c>
      <c r="H88" s="49">
        <f t="shared" si="3"/>
        <v>-1456</v>
      </c>
      <c r="I88" s="49">
        <f t="shared" si="4"/>
        <v>-1456</v>
      </c>
      <c r="J88" s="49">
        <f t="shared" si="5"/>
        <v>-1456</v>
      </c>
      <c r="K88" s="49">
        <f t="shared" si="6"/>
        <v>-1691</v>
      </c>
      <c r="L88" s="49">
        <f t="shared" si="7"/>
        <v>-1691</v>
      </c>
      <c r="M88" s="49">
        <f t="shared" si="8"/>
        <v>-1691</v>
      </c>
      <c r="N88" s="49">
        <f t="shared" si="9"/>
        <v>-1691</v>
      </c>
      <c r="O88" s="49">
        <f t="shared" si="10"/>
        <v>-2009</v>
      </c>
      <c r="P88" s="49">
        <f t="shared" si="11"/>
        <v>-2051</v>
      </c>
      <c r="Q88" s="49">
        <f t="shared" si="12"/>
        <v>-2124</v>
      </c>
      <c r="R88" s="49">
        <f t="shared" si="13"/>
        <v>-2140</v>
      </c>
      <c r="S88" s="49">
        <f t="shared" si="14"/>
        <v>-2172</v>
      </c>
      <c r="T88" s="49">
        <f t="shared" si="15"/>
        <v>-2240</v>
      </c>
      <c r="U88" s="49">
        <f t="shared" si="16"/>
        <v>-2258</v>
      </c>
      <c r="V88" s="49">
        <f t="shared" si="17"/>
        <v>-2318</v>
      </c>
      <c r="W88" s="49">
        <f t="shared" si="18"/>
        <v>-2353</v>
      </c>
      <c r="X88" s="49">
        <f t="shared" si="19"/>
        <v>-2390</v>
      </c>
      <c r="Y88" s="49">
        <f t="shared" si="20"/>
        <v>-2436</v>
      </c>
    </row>
    <row r="89" spans="1:25" s="25" customFormat="1" x14ac:dyDescent="0.2">
      <c r="A89" s="11">
        <v>29</v>
      </c>
      <c r="B89" s="28">
        <v>317</v>
      </c>
      <c r="C89" s="34" t="s">
        <v>20</v>
      </c>
      <c r="D89" s="48">
        <v>0</v>
      </c>
      <c r="E89" s="49">
        <f t="shared" si="0"/>
        <v>-1292</v>
      </c>
      <c r="F89" s="49">
        <f t="shared" si="1"/>
        <v>-1997</v>
      </c>
      <c r="G89" s="49">
        <f t="shared" si="2"/>
        <v>-3132</v>
      </c>
      <c r="H89" s="49">
        <f t="shared" si="3"/>
        <v>-3132</v>
      </c>
      <c r="I89" s="49">
        <f t="shared" si="4"/>
        <v>-3132</v>
      </c>
      <c r="J89" s="49">
        <f t="shared" si="5"/>
        <v>-3132</v>
      </c>
      <c r="K89" s="49">
        <f t="shared" si="6"/>
        <v>-4352</v>
      </c>
      <c r="L89" s="49">
        <f t="shared" si="7"/>
        <v>-4352</v>
      </c>
      <c r="M89" s="49">
        <f t="shared" si="8"/>
        <v>-4352</v>
      </c>
      <c r="N89" s="49">
        <f t="shared" si="9"/>
        <v>-4352</v>
      </c>
      <c r="O89" s="49">
        <f t="shared" si="10"/>
        <v>-5135</v>
      </c>
      <c r="P89" s="49">
        <f t="shared" si="11"/>
        <v>-5229</v>
      </c>
      <c r="Q89" s="49">
        <f t="shared" si="12"/>
        <v>-5335</v>
      </c>
      <c r="R89" s="49">
        <f t="shared" si="13"/>
        <v>-5454</v>
      </c>
      <c r="S89" s="49">
        <f t="shared" si="14"/>
        <v>-5535</v>
      </c>
      <c r="T89" s="49">
        <f t="shared" si="15"/>
        <v>-5692</v>
      </c>
      <c r="U89" s="49">
        <f t="shared" si="16"/>
        <v>-5760</v>
      </c>
      <c r="V89" s="49">
        <f t="shared" si="17"/>
        <v>-5850</v>
      </c>
      <c r="W89" s="49">
        <f t="shared" si="18"/>
        <v>-5962</v>
      </c>
      <c r="X89" s="49">
        <f t="shared" si="19"/>
        <v>-6160</v>
      </c>
      <c r="Y89" s="49">
        <f t="shared" si="20"/>
        <v>-6271</v>
      </c>
    </row>
    <row r="90" spans="1:25" customFormat="1" x14ac:dyDescent="0.2">
      <c r="A90" s="11">
        <v>30</v>
      </c>
      <c r="B90" s="28">
        <v>325</v>
      </c>
      <c r="C90" s="34" t="s">
        <v>5</v>
      </c>
      <c r="D90" s="48">
        <v>0</v>
      </c>
      <c r="E90" s="49">
        <f t="shared" si="0"/>
        <v>-1214</v>
      </c>
      <c r="F90" s="49">
        <f t="shared" si="1"/>
        <v>-1866</v>
      </c>
      <c r="G90" s="49">
        <f t="shared" si="2"/>
        <v>-2717</v>
      </c>
      <c r="H90" s="49">
        <f t="shared" si="3"/>
        <v>-2717</v>
      </c>
      <c r="I90" s="49">
        <f t="shared" si="4"/>
        <v>-2717</v>
      </c>
      <c r="J90" s="49">
        <f t="shared" si="5"/>
        <v>-2717</v>
      </c>
      <c r="K90" s="49">
        <f t="shared" si="6"/>
        <v>-3547</v>
      </c>
      <c r="L90" s="49">
        <f t="shared" si="7"/>
        <v>-3547</v>
      </c>
      <c r="M90" s="49">
        <f t="shared" si="8"/>
        <v>-3547</v>
      </c>
      <c r="N90" s="49">
        <f t="shared" si="9"/>
        <v>-3547</v>
      </c>
      <c r="O90" s="49">
        <f t="shared" si="10"/>
        <v>-3781</v>
      </c>
      <c r="P90" s="49">
        <f t="shared" si="11"/>
        <v>-3840</v>
      </c>
      <c r="Q90" s="49">
        <f t="shared" si="12"/>
        <v>-3884</v>
      </c>
      <c r="R90" s="49">
        <f t="shared" si="13"/>
        <v>-3914</v>
      </c>
      <c r="S90" s="49">
        <f t="shared" si="14"/>
        <v>-3938</v>
      </c>
      <c r="T90" s="49">
        <f t="shared" si="15"/>
        <v>-3918</v>
      </c>
      <c r="U90" s="49">
        <f t="shared" si="16"/>
        <v>-3930</v>
      </c>
      <c r="V90" s="49">
        <f t="shared" si="17"/>
        <v>-3959</v>
      </c>
      <c r="W90" s="49">
        <f t="shared" si="18"/>
        <v>-4007</v>
      </c>
      <c r="X90" s="49">
        <f t="shared" si="19"/>
        <v>-4065</v>
      </c>
      <c r="Y90" s="49">
        <f t="shared" si="20"/>
        <v>-4174</v>
      </c>
    </row>
    <row r="91" spans="1:25" x14ac:dyDescent="0.2">
      <c r="A91" s="11">
        <v>31</v>
      </c>
      <c r="B91" s="28">
        <v>326</v>
      </c>
      <c r="C91" s="34" t="s">
        <v>21</v>
      </c>
      <c r="D91" s="48">
        <v>0</v>
      </c>
      <c r="E91" s="49">
        <f t="shared" si="0"/>
        <v>-635</v>
      </c>
      <c r="F91" s="49">
        <f t="shared" si="1"/>
        <v>-1111</v>
      </c>
      <c r="G91" s="49">
        <f t="shared" si="2"/>
        <v>-1667</v>
      </c>
      <c r="H91" s="49">
        <f t="shared" si="3"/>
        <v>-1667</v>
      </c>
      <c r="I91" s="49">
        <f t="shared" si="4"/>
        <v>-1667</v>
      </c>
      <c r="J91" s="49">
        <f t="shared" si="5"/>
        <v>-1667</v>
      </c>
      <c r="K91" s="49">
        <f t="shared" si="6"/>
        <v>-2097</v>
      </c>
      <c r="L91" s="49">
        <f t="shared" si="7"/>
        <v>-2097</v>
      </c>
      <c r="M91" s="49">
        <f t="shared" si="8"/>
        <v>-2097</v>
      </c>
      <c r="N91" s="49">
        <f t="shared" si="9"/>
        <v>-2097</v>
      </c>
      <c r="O91" s="49">
        <f t="shared" si="10"/>
        <v>-2350</v>
      </c>
      <c r="P91" s="49">
        <f t="shared" si="11"/>
        <v>-2391</v>
      </c>
      <c r="Q91" s="49">
        <f t="shared" si="12"/>
        <v>-2460</v>
      </c>
      <c r="R91" s="49">
        <f t="shared" si="13"/>
        <v>-2552</v>
      </c>
      <c r="S91" s="49">
        <f t="shared" si="14"/>
        <v>-2599</v>
      </c>
      <c r="T91" s="49">
        <f t="shared" si="15"/>
        <v>-2640</v>
      </c>
      <c r="U91" s="49">
        <f t="shared" si="16"/>
        <v>-2669</v>
      </c>
      <c r="V91" s="49">
        <f t="shared" si="17"/>
        <v>-2727</v>
      </c>
      <c r="W91" s="49">
        <f t="shared" si="18"/>
        <v>-2913</v>
      </c>
      <c r="X91" s="49">
        <f t="shared" si="19"/>
        <v>-2944</v>
      </c>
      <c r="Y91" s="49">
        <f t="shared" si="20"/>
        <v>-2993</v>
      </c>
    </row>
    <row r="92" spans="1:25" s="11" customFormat="1" x14ac:dyDescent="0.2">
      <c r="A92" s="11">
        <v>32</v>
      </c>
      <c r="B92" s="28">
        <v>327</v>
      </c>
      <c r="C92" s="34" t="s">
        <v>25</v>
      </c>
      <c r="D92" s="48">
        <v>0</v>
      </c>
      <c r="E92" s="49">
        <f t="shared" si="0"/>
        <v>-1258</v>
      </c>
      <c r="F92" s="49">
        <f t="shared" si="1"/>
        <v>-2075</v>
      </c>
      <c r="G92" s="49">
        <f t="shared" si="2"/>
        <v>-2684</v>
      </c>
      <c r="H92" s="49">
        <f t="shared" si="3"/>
        <v>-2684</v>
      </c>
      <c r="I92" s="49">
        <f t="shared" si="4"/>
        <v>-2684</v>
      </c>
      <c r="J92" s="49">
        <f t="shared" si="5"/>
        <v>-2684</v>
      </c>
      <c r="K92" s="49">
        <f t="shared" si="6"/>
        <v>-2976</v>
      </c>
      <c r="L92" s="49">
        <f t="shared" si="7"/>
        <v>-2976</v>
      </c>
      <c r="M92" s="49">
        <f t="shared" si="8"/>
        <v>-2976</v>
      </c>
      <c r="N92" s="49">
        <f t="shared" si="9"/>
        <v>-2976</v>
      </c>
      <c r="O92" s="49">
        <f t="shared" si="10"/>
        <v>-3118</v>
      </c>
      <c r="P92" s="49">
        <f t="shared" si="11"/>
        <v>-3158</v>
      </c>
      <c r="Q92" s="49">
        <f t="shared" si="12"/>
        <v>-3184</v>
      </c>
      <c r="R92" s="49">
        <f t="shared" si="13"/>
        <v>-3246</v>
      </c>
      <c r="S92" s="49">
        <f t="shared" si="14"/>
        <v>-3271</v>
      </c>
      <c r="T92" s="49">
        <f t="shared" si="15"/>
        <v>-3305</v>
      </c>
      <c r="U92" s="49">
        <f t="shared" si="16"/>
        <v>-3340</v>
      </c>
      <c r="V92" s="49">
        <f t="shared" si="17"/>
        <v>-3385</v>
      </c>
      <c r="W92" s="49">
        <f t="shared" si="18"/>
        <v>-3426</v>
      </c>
      <c r="X92" s="49">
        <f t="shared" si="19"/>
        <v>-3465</v>
      </c>
      <c r="Y92" s="49">
        <f t="shared" si="20"/>
        <v>-3528</v>
      </c>
    </row>
    <row r="93" spans="1:25" s="11" customFormat="1" x14ac:dyDescent="0.2">
      <c r="A93" s="11">
        <v>33</v>
      </c>
      <c r="B93" s="28">
        <v>335</v>
      </c>
      <c r="C93" s="34" t="s">
        <v>3</v>
      </c>
      <c r="D93" s="48">
        <v>0</v>
      </c>
      <c r="E93" s="49">
        <f t="shared" si="0"/>
        <v>-771</v>
      </c>
      <c r="F93" s="49">
        <f t="shared" si="1"/>
        <v>-1594</v>
      </c>
      <c r="G93" s="49">
        <f t="shared" si="2"/>
        <v>-2562</v>
      </c>
      <c r="H93" s="49">
        <f t="shared" si="3"/>
        <v>-2562</v>
      </c>
      <c r="I93" s="49">
        <f t="shared" si="4"/>
        <v>-2562</v>
      </c>
      <c r="J93" s="49">
        <f t="shared" si="5"/>
        <v>-2562</v>
      </c>
      <c r="K93" s="49">
        <f t="shared" si="6"/>
        <v>-2997</v>
      </c>
      <c r="L93" s="49">
        <f t="shared" si="7"/>
        <v>-2997</v>
      </c>
      <c r="M93" s="49">
        <f t="shared" si="8"/>
        <v>-2997</v>
      </c>
      <c r="N93" s="49">
        <f t="shared" si="9"/>
        <v>-2997</v>
      </c>
      <c r="O93" s="49">
        <f t="shared" si="10"/>
        <v>-3336</v>
      </c>
      <c r="P93" s="49">
        <f t="shared" si="11"/>
        <v>-3387</v>
      </c>
      <c r="Q93" s="49">
        <f t="shared" si="12"/>
        <v>-3497</v>
      </c>
      <c r="R93" s="49">
        <f t="shared" si="13"/>
        <v>-3575</v>
      </c>
      <c r="S93" s="49">
        <f t="shared" si="14"/>
        <v>-3636</v>
      </c>
      <c r="T93" s="49">
        <f t="shared" si="15"/>
        <v>-3711</v>
      </c>
      <c r="U93" s="49">
        <f t="shared" si="16"/>
        <v>-3671</v>
      </c>
      <c r="V93" s="49">
        <f t="shared" si="17"/>
        <v>-3759</v>
      </c>
      <c r="W93" s="49">
        <f t="shared" si="18"/>
        <v>-3816</v>
      </c>
      <c r="X93" s="49">
        <f t="shared" si="19"/>
        <v>-3928</v>
      </c>
      <c r="Y93" s="49">
        <f t="shared" si="20"/>
        <v>-3964</v>
      </c>
    </row>
    <row r="94" spans="1:25" s="11" customFormat="1" x14ac:dyDescent="0.2">
      <c r="A94" s="11">
        <v>34</v>
      </c>
      <c r="B94" s="28">
        <v>336</v>
      </c>
      <c r="C94" s="34" t="s">
        <v>29</v>
      </c>
      <c r="D94" s="48">
        <v>0</v>
      </c>
      <c r="E94" s="49">
        <f t="shared" si="0"/>
        <v>-729</v>
      </c>
      <c r="F94" s="49">
        <f t="shared" si="1"/>
        <v>-1175</v>
      </c>
      <c r="G94" s="49">
        <f t="shared" si="2"/>
        <v>-1611</v>
      </c>
      <c r="H94" s="49">
        <f t="shared" si="3"/>
        <v>-1611</v>
      </c>
      <c r="I94" s="49">
        <f t="shared" si="4"/>
        <v>-1611</v>
      </c>
      <c r="J94" s="49">
        <f t="shared" si="5"/>
        <v>-1611</v>
      </c>
      <c r="K94" s="49">
        <f t="shared" si="6"/>
        <v>-2160</v>
      </c>
      <c r="L94" s="49">
        <f t="shared" si="7"/>
        <v>-2160</v>
      </c>
      <c r="M94" s="49">
        <f t="shared" si="8"/>
        <v>-2160</v>
      </c>
      <c r="N94" s="49">
        <f t="shared" si="9"/>
        <v>-2160</v>
      </c>
      <c r="O94" s="49">
        <f t="shared" si="10"/>
        <v>-2408</v>
      </c>
      <c r="P94" s="49">
        <f t="shared" si="11"/>
        <v>-2436</v>
      </c>
      <c r="Q94" s="49">
        <f t="shared" si="12"/>
        <v>-2528</v>
      </c>
      <c r="R94" s="49">
        <f t="shared" si="13"/>
        <v>-2601</v>
      </c>
      <c r="S94" s="49">
        <f t="shared" si="14"/>
        <v>-2636</v>
      </c>
      <c r="T94" s="49">
        <f t="shared" si="15"/>
        <v>-2670</v>
      </c>
      <c r="U94" s="49">
        <f t="shared" si="16"/>
        <v>-2731</v>
      </c>
      <c r="V94" s="49">
        <f t="shared" si="17"/>
        <v>-2760</v>
      </c>
      <c r="W94" s="49">
        <f t="shared" si="18"/>
        <v>-2799</v>
      </c>
      <c r="X94" s="49">
        <f t="shared" si="19"/>
        <v>-2847</v>
      </c>
      <c r="Y94" s="49">
        <f t="shared" si="20"/>
        <v>-2869</v>
      </c>
    </row>
    <row r="95" spans="1:25" s="11" customFormat="1" x14ac:dyDescent="0.2">
      <c r="A95" s="11">
        <v>35</v>
      </c>
      <c r="B95" s="41">
        <v>337</v>
      </c>
      <c r="C95" s="42" t="s">
        <v>41</v>
      </c>
      <c r="D95" s="51">
        <v>0</v>
      </c>
      <c r="E95" s="52">
        <f t="shared" si="0"/>
        <v>-947</v>
      </c>
      <c r="F95" s="52">
        <f t="shared" si="1"/>
        <v>-1568</v>
      </c>
      <c r="G95" s="52">
        <f t="shared" si="2"/>
        <v>-2429</v>
      </c>
      <c r="H95" s="52">
        <f t="shared" si="3"/>
        <v>-2429</v>
      </c>
      <c r="I95" s="52">
        <f t="shared" si="4"/>
        <v>-2429</v>
      </c>
      <c r="J95" s="52">
        <f t="shared" si="5"/>
        <v>-2429</v>
      </c>
      <c r="K95" s="52">
        <f t="shared" si="6"/>
        <v>-2916</v>
      </c>
      <c r="L95" s="52">
        <f t="shared" si="7"/>
        <v>-2916</v>
      </c>
      <c r="M95" s="52">
        <f t="shared" si="8"/>
        <v>-2916</v>
      </c>
      <c r="N95" s="52">
        <f t="shared" si="9"/>
        <v>-2916</v>
      </c>
      <c r="O95" s="52">
        <f t="shared" si="10"/>
        <v>-3317</v>
      </c>
      <c r="P95" s="52">
        <f t="shared" si="11"/>
        <v>-3350</v>
      </c>
      <c r="Q95" s="52">
        <f t="shared" si="12"/>
        <v>-3387</v>
      </c>
      <c r="R95" s="52">
        <f t="shared" si="13"/>
        <v>-3428</v>
      </c>
      <c r="S95" s="52">
        <f t="shared" si="14"/>
        <v>-3478</v>
      </c>
      <c r="T95" s="52">
        <f t="shared" si="15"/>
        <v>-3529</v>
      </c>
      <c r="U95" s="52">
        <f t="shared" si="16"/>
        <v>-3543</v>
      </c>
      <c r="V95" s="52">
        <f t="shared" si="17"/>
        <v>-3593</v>
      </c>
      <c r="W95" s="52">
        <f t="shared" si="18"/>
        <v>-3623</v>
      </c>
      <c r="X95" s="52">
        <f t="shared" si="19"/>
        <v>-3665</v>
      </c>
      <c r="Y95" s="52">
        <f t="shared" si="20"/>
        <v>-3710</v>
      </c>
    </row>
    <row r="96" spans="1:25" s="11" customFormat="1" x14ac:dyDescent="0.2">
      <c r="A96" s="11">
        <v>36</v>
      </c>
      <c r="B96" s="28">
        <v>415</v>
      </c>
      <c r="C96" s="34" t="s">
        <v>9</v>
      </c>
      <c r="D96" s="48">
        <v>0</v>
      </c>
      <c r="E96" s="49">
        <f t="shared" si="0"/>
        <v>3777</v>
      </c>
      <c r="F96" s="49">
        <f t="shared" si="1"/>
        <v>2811</v>
      </c>
      <c r="G96" s="49">
        <f t="shared" si="2"/>
        <v>2216</v>
      </c>
      <c r="H96" s="49">
        <f t="shared" si="3"/>
        <v>2216</v>
      </c>
      <c r="I96" s="49">
        <f t="shared" si="4"/>
        <v>2216</v>
      </c>
      <c r="J96" s="49">
        <f t="shared" si="5"/>
        <v>2216</v>
      </c>
      <c r="K96" s="49">
        <f t="shared" si="6"/>
        <v>800</v>
      </c>
      <c r="L96" s="49">
        <f t="shared" si="7"/>
        <v>800</v>
      </c>
      <c r="M96" s="49">
        <f t="shared" si="8"/>
        <v>800</v>
      </c>
      <c r="N96" s="49">
        <f t="shared" si="9"/>
        <v>800</v>
      </c>
      <c r="O96" s="49">
        <f t="shared" si="10"/>
        <v>3</v>
      </c>
      <c r="P96" s="49">
        <f t="shared" si="11"/>
        <v>-309</v>
      </c>
      <c r="Q96" s="49">
        <f t="shared" si="12"/>
        <v>-475</v>
      </c>
      <c r="R96" s="49">
        <f t="shared" si="13"/>
        <v>-636</v>
      </c>
      <c r="S96" s="49">
        <f t="shared" si="14"/>
        <v>-860</v>
      </c>
      <c r="T96" s="49">
        <f t="shared" si="15"/>
        <v>-849</v>
      </c>
      <c r="U96" s="49">
        <f t="shared" si="16"/>
        <v>-883</v>
      </c>
      <c r="V96" s="49">
        <f t="shared" si="17"/>
        <v>-930</v>
      </c>
      <c r="W96" s="49">
        <f t="shared" si="18"/>
        <v>-1449</v>
      </c>
      <c r="X96" s="49">
        <f t="shared" si="19"/>
        <v>-1628</v>
      </c>
      <c r="Y96" s="49">
        <f t="shared" si="20"/>
        <v>-1652</v>
      </c>
    </row>
    <row r="97" spans="1:25" s="11" customFormat="1" x14ac:dyDescent="0.2">
      <c r="A97" s="11">
        <v>37</v>
      </c>
      <c r="B97" s="28">
        <v>416</v>
      </c>
      <c r="C97" s="34" t="s">
        <v>27</v>
      </c>
      <c r="D97" s="48">
        <v>0</v>
      </c>
      <c r="E97" s="49">
        <f t="shared" si="0"/>
        <v>-423</v>
      </c>
      <c r="F97" s="49">
        <f t="shared" si="1"/>
        <v>-719</v>
      </c>
      <c r="G97" s="49">
        <f t="shared" si="2"/>
        <v>-1022</v>
      </c>
      <c r="H97" s="49">
        <f t="shared" si="3"/>
        <v>-1022</v>
      </c>
      <c r="I97" s="49">
        <f t="shared" si="4"/>
        <v>-1022</v>
      </c>
      <c r="J97" s="49">
        <f t="shared" si="5"/>
        <v>-1022</v>
      </c>
      <c r="K97" s="49">
        <f t="shared" si="6"/>
        <v>-1383</v>
      </c>
      <c r="L97" s="49">
        <f t="shared" si="7"/>
        <v>-1383</v>
      </c>
      <c r="M97" s="49">
        <f t="shared" si="8"/>
        <v>-1383</v>
      </c>
      <c r="N97" s="49">
        <f t="shared" si="9"/>
        <v>-1383</v>
      </c>
      <c r="O97" s="49">
        <f t="shared" si="10"/>
        <v>-1474</v>
      </c>
      <c r="P97" s="49">
        <f t="shared" si="11"/>
        <v>-1536</v>
      </c>
      <c r="Q97" s="49">
        <f t="shared" si="12"/>
        <v>-1576</v>
      </c>
      <c r="R97" s="49">
        <f t="shared" si="13"/>
        <v>-1609</v>
      </c>
      <c r="S97" s="49">
        <f t="shared" si="14"/>
        <v>-1672</v>
      </c>
      <c r="T97" s="49">
        <f t="shared" si="15"/>
        <v>-1731</v>
      </c>
      <c r="U97" s="49">
        <f t="shared" si="16"/>
        <v>-1746</v>
      </c>
      <c r="V97" s="49">
        <f t="shared" si="17"/>
        <v>-1807</v>
      </c>
      <c r="W97" s="49">
        <f t="shared" si="18"/>
        <v>-1822</v>
      </c>
      <c r="X97" s="49">
        <f t="shared" si="19"/>
        <v>-1883</v>
      </c>
      <c r="Y97" s="49">
        <f t="shared" si="20"/>
        <v>-1908</v>
      </c>
    </row>
    <row r="98" spans="1:25" s="1" customFormat="1" x14ac:dyDescent="0.2">
      <c r="A98" s="11">
        <v>38</v>
      </c>
      <c r="B98" s="28">
        <v>417</v>
      </c>
      <c r="C98" s="34" t="s">
        <v>22</v>
      </c>
      <c r="D98" s="48">
        <v>0</v>
      </c>
      <c r="E98" s="49">
        <f t="shared" si="0"/>
        <v>-685</v>
      </c>
      <c r="F98" s="49">
        <f t="shared" si="1"/>
        <v>-1224</v>
      </c>
      <c r="G98" s="49">
        <f t="shared" si="2"/>
        <v>-1987</v>
      </c>
      <c r="H98" s="49">
        <f t="shared" si="3"/>
        <v>-1987</v>
      </c>
      <c r="I98" s="49">
        <f t="shared" si="4"/>
        <v>-1987</v>
      </c>
      <c r="J98" s="49">
        <f t="shared" si="5"/>
        <v>-1987</v>
      </c>
      <c r="K98" s="49">
        <f t="shared" si="6"/>
        <v>-1875</v>
      </c>
      <c r="L98" s="49">
        <f t="shared" si="7"/>
        <v>-1875</v>
      </c>
      <c r="M98" s="49">
        <f t="shared" si="8"/>
        <v>-1875</v>
      </c>
      <c r="N98" s="49">
        <f t="shared" si="9"/>
        <v>-1875</v>
      </c>
      <c r="O98" s="49">
        <f t="shared" si="10"/>
        <v>-2119</v>
      </c>
      <c r="P98" s="49">
        <f t="shared" si="11"/>
        <v>-2183</v>
      </c>
      <c r="Q98" s="49">
        <f t="shared" si="12"/>
        <v>-2215</v>
      </c>
      <c r="R98" s="49">
        <f t="shared" si="13"/>
        <v>-2424</v>
      </c>
      <c r="S98" s="49">
        <f t="shared" si="14"/>
        <v>-2484</v>
      </c>
      <c r="T98" s="49">
        <f t="shared" si="15"/>
        <v>-2520</v>
      </c>
      <c r="U98" s="49">
        <f t="shared" si="16"/>
        <v>-2531</v>
      </c>
      <c r="V98" s="49">
        <f t="shared" si="17"/>
        <v>-2557</v>
      </c>
      <c r="W98" s="49">
        <f t="shared" si="18"/>
        <v>-2599</v>
      </c>
      <c r="X98" s="49">
        <f t="shared" si="19"/>
        <v>-2729</v>
      </c>
      <c r="Y98" s="49">
        <f t="shared" si="20"/>
        <v>-2716</v>
      </c>
    </row>
    <row r="99" spans="1:25" s="2" customFormat="1" x14ac:dyDescent="0.2">
      <c r="A99" s="11">
        <v>39</v>
      </c>
      <c r="B99" s="28">
        <v>421</v>
      </c>
      <c r="C99" s="34" t="s">
        <v>39</v>
      </c>
      <c r="D99" s="48">
        <v>0</v>
      </c>
      <c r="E99" s="49">
        <f t="shared" si="0"/>
        <v>-28</v>
      </c>
      <c r="F99" s="49">
        <f t="shared" si="1"/>
        <v>-166</v>
      </c>
      <c r="G99" s="49">
        <f t="shared" si="2"/>
        <v>-256</v>
      </c>
      <c r="H99" s="49">
        <f t="shared" si="3"/>
        <v>-256</v>
      </c>
      <c r="I99" s="49">
        <f t="shared" si="4"/>
        <v>-256</v>
      </c>
      <c r="J99" s="49">
        <f t="shared" si="5"/>
        <v>-256</v>
      </c>
      <c r="K99" s="49">
        <f t="shared" si="6"/>
        <v>-321</v>
      </c>
      <c r="L99" s="49">
        <f t="shared" si="7"/>
        <v>-321</v>
      </c>
      <c r="M99" s="49">
        <f t="shared" si="8"/>
        <v>-321</v>
      </c>
      <c r="N99" s="49">
        <f t="shared" si="9"/>
        <v>-321</v>
      </c>
      <c r="O99" s="49">
        <f t="shared" si="10"/>
        <v>-398</v>
      </c>
      <c r="P99" s="49">
        <f t="shared" si="11"/>
        <v>-443</v>
      </c>
      <c r="Q99" s="49">
        <f t="shared" si="12"/>
        <v>-491</v>
      </c>
      <c r="R99" s="49">
        <f t="shared" si="13"/>
        <v>-526</v>
      </c>
      <c r="S99" s="49">
        <f t="shared" si="14"/>
        <v>-562</v>
      </c>
      <c r="T99" s="49">
        <f t="shared" si="15"/>
        <v>-592</v>
      </c>
      <c r="U99" s="49">
        <f t="shared" si="16"/>
        <v>-599</v>
      </c>
      <c r="V99" s="49">
        <f t="shared" si="17"/>
        <v>-612</v>
      </c>
      <c r="W99" s="49">
        <f t="shared" si="18"/>
        <v>-423</v>
      </c>
      <c r="X99" s="49">
        <f t="shared" si="19"/>
        <v>-436</v>
      </c>
      <c r="Y99" s="49">
        <f t="shared" si="20"/>
        <v>-438</v>
      </c>
    </row>
    <row r="100" spans="1:25" s="12" customFormat="1" x14ac:dyDescent="0.2">
      <c r="A100" s="11">
        <v>40</v>
      </c>
      <c r="B100" s="28">
        <v>425</v>
      </c>
      <c r="C100" s="34" t="s">
        <v>23</v>
      </c>
      <c r="D100" s="48">
        <v>0</v>
      </c>
      <c r="E100" s="49">
        <f t="shared" si="0"/>
        <v>-1802</v>
      </c>
      <c r="F100" s="49">
        <f t="shared" si="1"/>
        <v>-2776</v>
      </c>
      <c r="G100" s="49">
        <f t="shared" si="2"/>
        <v>-3370</v>
      </c>
      <c r="H100" s="49">
        <f t="shared" si="3"/>
        <v>-3370</v>
      </c>
      <c r="I100" s="49">
        <f t="shared" si="4"/>
        <v>-3370</v>
      </c>
      <c r="J100" s="49">
        <f t="shared" si="5"/>
        <v>-3370</v>
      </c>
      <c r="K100" s="49">
        <f t="shared" si="6"/>
        <v>-3957</v>
      </c>
      <c r="L100" s="49">
        <f t="shared" si="7"/>
        <v>-3957</v>
      </c>
      <c r="M100" s="49">
        <f t="shared" si="8"/>
        <v>-3957</v>
      </c>
      <c r="N100" s="49">
        <f t="shared" si="9"/>
        <v>-3957</v>
      </c>
      <c r="O100" s="49">
        <f t="shared" si="10"/>
        <v>-4709</v>
      </c>
      <c r="P100" s="49">
        <f t="shared" si="11"/>
        <v>-4833</v>
      </c>
      <c r="Q100" s="49">
        <f t="shared" si="12"/>
        <v>-4941</v>
      </c>
      <c r="R100" s="49">
        <f t="shared" si="13"/>
        <v>-4925</v>
      </c>
      <c r="S100" s="49">
        <f t="shared" si="14"/>
        <v>-5047</v>
      </c>
      <c r="T100" s="49">
        <f t="shared" si="15"/>
        <v>-5152</v>
      </c>
      <c r="U100" s="49">
        <f t="shared" si="16"/>
        <v>-5203</v>
      </c>
      <c r="V100" s="49">
        <f t="shared" si="17"/>
        <v>-5364</v>
      </c>
      <c r="W100" s="49">
        <f t="shared" si="18"/>
        <v>-5478</v>
      </c>
      <c r="X100" s="49">
        <f t="shared" si="19"/>
        <v>-5570</v>
      </c>
      <c r="Y100" s="49">
        <f t="shared" si="20"/>
        <v>-5754</v>
      </c>
    </row>
    <row r="101" spans="1:25" x14ac:dyDescent="0.2">
      <c r="A101" s="11">
        <v>41</v>
      </c>
      <c r="B101" s="28">
        <v>426</v>
      </c>
      <c r="C101" s="34" t="s">
        <v>43</v>
      </c>
      <c r="D101" s="48">
        <v>0</v>
      </c>
      <c r="E101" s="49">
        <f t="shared" si="0"/>
        <v>-2050</v>
      </c>
      <c r="F101" s="49">
        <f t="shared" si="1"/>
        <v>-2860</v>
      </c>
      <c r="G101" s="49">
        <f t="shared" si="2"/>
        <v>-3839</v>
      </c>
      <c r="H101" s="49">
        <f t="shared" si="3"/>
        <v>-3839</v>
      </c>
      <c r="I101" s="49">
        <f t="shared" si="4"/>
        <v>-3839</v>
      </c>
      <c r="J101" s="49">
        <f t="shared" si="5"/>
        <v>-3839</v>
      </c>
      <c r="K101" s="49">
        <f t="shared" si="6"/>
        <v>-4441</v>
      </c>
      <c r="L101" s="49">
        <f t="shared" si="7"/>
        <v>-4441</v>
      </c>
      <c r="M101" s="49">
        <f t="shared" si="8"/>
        <v>-4441</v>
      </c>
      <c r="N101" s="49">
        <f t="shared" si="9"/>
        <v>-4441</v>
      </c>
      <c r="O101" s="49">
        <f t="shared" si="10"/>
        <v>-5295</v>
      </c>
      <c r="P101" s="49">
        <f t="shared" si="11"/>
        <v>-5424</v>
      </c>
      <c r="Q101" s="49">
        <f t="shared" si="12"/>
        <v>-5515</v>
      </c>
      <c r="R101" s="49">
        <f t="shared" si="13"/>
        <v>-5629</v>
      </c>
      <c r="S101" s="49">
        <f t="shared" si="14"/>
        <v>-5812</v>
      </c>
      <c r="T101" s="49">
        <f t="shared" si="15"/>
        <v>-6075</v>
      </c>
      <c r="U101" s="49">
        <f t="shared" si="16"/>
        <v>-6152</v>
      </c>
      <c r="V101" s="49">
        <f t="shared" si="17"/>
        <v>-6264</v>
      </c>
      <c r="W101" s="49">
        <f t="shared" si="18"/>
        <v>-6379</v>
      </c>
      <c r="X101" s="49">
        <f t="shared" si="19"/>
        <v>-6470</v>
      </c>
      <c r="Y101" s="49">
        <f t="shared" si="20"/>
        <v>-6563</v>
      </c>
    </row>
    <row r="102" spans="1:25" customFormat="1" x14ac:dyDescent="0.2">
      <c r="A102" s="11">
        <v>42</v>
      </c>
      <c r="B102" s="28">
        <v>435</v>
      </c>
      <c r="C102" s="34" t="s">
        <v>24</v>
      </c>
      <c r="D102" s="48">
        <v>0</v>
      </c>
      <c r="E102" s="49">
        <f t="shared" si="0"/>
        <v>-562</v>
      </c>
      <c r="F102" s="49">
        <f t="shared" si="1"/>
        <v>-906</v>
      </c>
      <c r="G102" s="49">
        <f t="shared" si="2"/>
        <v>-1189</v>
      </c>
      <c r="H102" s="49">
        <f t="shared" si="3"/>
        <v>-1189</v>
      </c>
      <c r="I102" s="49">
        <f t="shared" si="4"/>
        <v>-1189</v>
      </c>
      <c r="J102" s="49">
        <f t="shared" si="5"/>
        <v>-1189</v>
      </c>
      <c r="K102" s="49">
        <f t="shared" si="6"/>
        <v>-1491</v>
      </c>
      <c r="L102" s="49">
        <f t="shared" si="7"/>
        <v>-1491</v>
      </c>
      <c r="M102" s="49">
        <f t="shared" si="8"/>
        <v>-1491</v>
      </c>
      <c r="N102" s="49">
        <f t="shared" si="9"/>
        <v>-1491</v>
      </c>
      <c r="O102" s="49">
        <f t="shared" si="10"/>
        <v>-1792</v>
      </c>
      <c r="P102" s="49">
        <f t="shared" si="11"/>
        <v>-1856</v>
      </c>
      <c r="Q102" s="49">
        <f t="shared" si="12"/>
        <v>-1921</v>
      </c>
      <c r="R102" s="49">
        <f t="shared" si="13"/>
        <v>-1963</v>
      </c>
      <c r="S102" s="49">
        <f t="shared" si="14"/>
        <v>-2034</v>
      </c>
      <c r="T102" s="49">
        <f t="shared" si="15"/>
        <v>-2092</v>
      </c>
      <c r="U102" s="49">
        <f t="shared" si="16"/>
        <v>-2114</v>
      </c>
      <c r="V102" s="49">
        <f t="shared" si="17"/>
        <v>-2152</v>
      </c>
      <c r="W102" s="49">
        <f t="shared" si="18"/>
        <v>-2201</v>
      </c>
      <c r="X102" s="49">
        <f t="shared" si="19"/>
        <v>-2250</v>
      </c>
      <c r="Y102" s="49">
        <f t="shared" si="20"/>
        <v>-2294</v>
      </c>
    </row>
    <row r="103" spans="1:25" s="25" customFormat="1" x14ac:dyDescent="0.2">
      <c r="A103" s="11">
        <v>43</v>
      </c>
      <c r="B103" s="28">
        <v>436</v>
      </c>
      <c r="C103" s="34" t="s">
        <v>4</v>
      </c>
      <c r="D103" s="48">
        <v>0</v>
      </c>
      <c r="E103" s="49">
        <f t="shared" si="0"/>
        <v>-2132</v>
      </c>
      <c r="F103" s="49">
        <f t="shared" si="1"/>
        <v>-3388</v>
      </c>
      <c r="G103" s="49">
        <f t="shared" si="2"/>
        <v>-4413</v>
      </c>
      <c r="H103" s="49">
        <f t="shared" si="3"/>
        <v>-4413</v>
      </c>
      <c r="I103" s="49">
        <f t="shared" si="4"/>
        <v>-4413</v>
      </c>
      <c r="J103" s="49">
        <f t="shared" si="5"/>
        <v>-4413</v>
      </c>
      <c r="K103" s="49">
        <f t="shared" si="6"/>
        <v>-5192</v>
      </c>
      <c r="L103" s="49">
        <f t="shared" si="7"/>
        <v>-5192</v>
      </c>
      <c r="M103" s="49">
        <f t="shared" si="8"/>
        <v>-5192</v>
      </c>
      <c r="N103" s="49">
        <f t="shared" si="9"/>
        <v>-5192</v>
      </c>
      <c r="O103" s="49">
        <f t="shared" si="10"/>
        <v>-5819</v>
      </c>
      <c r="P103" s="49">
        <f t="shared" si="11"/>
        <v>-5929</v>
      </c>
      <c r="Q103" s="49">
        <f t="shared" si="12"/>
        <v>-6136</v>
      </c>
      <c r="R103" s="49">
        <f t="shared" si="13"/>
        <v>-6234</v>
      </c>
      <c r="S103" s="49">
        <f t="shared" si="14"/>
        <v>-6462</v>
      </c>
      <c r="T103" s="49">
        <f t="shared" si="15"/>
        <v>-6569</v>
      </c>
      <c r="U103" s="49">
        <f t="shared" si="16"/>
        <v>-6638</v>
      </c>
      <c r="V103" s="49">
        <f t="shared" si="17"/>
        <v>-6764</v>
      </c>
      <c r="W103" s="49">
        <f t="shared" si="18"/>
        <v>-8463</v>
      </c>
      <c r="X103" s="49">
        <f t="shared" si="19"/>
        <v>-8603</v>
      </c>
      <c r="Y103" s="49">
        <f t="shared" si="20"/>
        <v>-8670</v>
      </c>
    </row>
    <row r="104" spans="1:25" customFormat="1" x14ac:dyDescent="0.2">
      <c r="A104" s="11">
        <v>44</v>
      </c>
      <c r="B104" s="41">
        <v>437</v>
      </c>
      <c r="C104" s="42" t="s">
        <v>26</v>
      </c>
      <c r="D104" s="51">
        <v>0</v>
      </c>
      <c r="E104" s="52">
        <f t="shared" si="0"/>
        <v>-564</v>
      </c>
      <c r="F104" s="52">
        <f t="shared" si="1"/>
        <v>-1260</v>
      </c>
      <c r="G104" s="52">
        <f t="shared" si="2"/>
        <v>-2008</v>
      </c>
      <c r="H104" s="52">
        <f t="shared" si="3"/>
        <v>-2008</v>
      </c>
      <c r="I104" s="52">
        <f t="shared" si="4"/>
        <v>-2008</v>
      </c>
      <c r="J104" s="52">
        <f t="shared" si="5"/>
        <v>-2008</v>
      </c>
      <c r="K104" s="52">
        <f t="shared" si="6"/>
        <v>-2445</v>
      </c>
      <c r="L104" s="52">
        <f t="shared" si="7"/>
        <v>-2445</v>
      </c>
      <c r="M104" s="52">
        <f t="shared" si="8"/>
        <v>-2445</v>
      </c>
      <c r="N104" s="52">
        <f t="shared" si="9"/>
        <v>-2445</v>
      </c>
      <c r="O104" s="52">
        <f t="shared" si="10"/>
        <v>-1555</v>
      </c>
      <c r="P104" s="52">
        <f t="shared" si="11"/>
        <v>-1631</v>
      </c>
      <c r="Q104" s="52">
        <f t="shared" si="12"/>
        <v>-1706</v>
      </c>
      <c r="R104" s="52">
        <f t="shared" si="13"/>
        <v>-1808</v>
      </c>
      <c r="S104" s="52">
        <f t="shared" si="14"/>
        <v>-1920</v>
      </c>
      <c r="T104" s="52">
        <f t="shared" si="15"/>
        <v>-1987</v>
      </c>
      <c r="U104" s="52">
        <f t="shared" si="16"/>
        <v>-2013</v>
      </c>
      <c r="V104" s="52">
        <f t="shared" si="17"/>
        <v>-2055</v>
      </c>
      <c r="W104" s="52">
        <f t="shared" si="18"/>
        <v>-2116</v>
      </c>
      <c r="X104" s="52">
        <f t="shared" si="19"/>
        <v>-2215</v>
      </c>
      <c r="Y104" s="52">
        <f t="shared" si="20"/>
        <v>-2278</v>
      </c>
    </row>
    <row r="105" spans="1:25" x14ac:dyDescent="0.2">
      <c r="A105" s="11">
        <v>45</v>
      </c>
      <c r="B105" s="11"/>
      <c r="C105" s="11"/>
      <c r="D105" s="54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</row>
    <row r="106" spans="1:25" s="11" customFormat="1" x14ac:dyDescent="0.2">
      <c r="A106" s="11">
        <v>46</v>
      </c>
      <c r="B106" s="28" t="s">
        <v>1</v>
      </c>
      <c r="C106" s="34" t="s">
        <v>32</v>
      </c>
      <c r="D106" s="48">
        <v>0</v>
      </c>
      <c r="E106" s="49">
        <f t="shared" si="0"/>
        <v>-32017</v>
      </c>
      <c r="F106" s="49">
        <f t="shared" si="1"/>
        <v>-55135</v>
      </c>
      <c r="G106" s="49">
        <f t="shared" si="2"/>
        <v>-78485</v>
      </c>
      <c r="H106" s="49">
        <f t="shared" si="3"/>
        <v>-78485</v>
      </c>
      <c r="I106" s="49">
        <f t="shared" si="4"/>
        <v>-78485</v>
      </c>
      <c r="J106" s="49">
        <f t="shared" si="5"/>
        <v>-78485</v>
      </c>
      <c r="K106" s="49">
        <f t="shared" si="6"/>
        <v>-97463</v>
      </c>
      <c r="L106" s="49">
        <f t="shared" si="7"/>
        <v>-97463</v>
      </c>
      <c r="M106" s="49">
        <f t="shared" si="8"/>
        <v>-97463</v>
      </c>
      <c r="N106" s="49">
        <f t="shared" si="9"/>
        <v>-97463</v>
      </c>
      <c r="O106" s="49">
        <f t="shared" si="10"/>
        <v>-111434</v>
      </c>
      <c r="P106" s="49">
        <f t="shared" si="11"/>
        <v>-114565</v>
      </c>
      <c r="Q106" s="49">
        <f t="shared" si="12"/>
        <v>-117797</v>
      </c>
      <c r="R106" s="49">
        <f t="shared" si="13"/>
        <v>-120755</v>
      </c>
      <c r="S106" s="49">
        <f t="shared" si="14"/>
        <v>-123874</v>
      </c>
      <c r="T106" s="49">
        <f t="shared" si="15"/>
        <v>-126199</v>
      </c>
      <c r="U106" s="49">
        <f t="shared" si="16"/>
        <v>-127678</v>
      </c>
      <c r="V106" s="49">
        <f t="shared" si="17"/>
        <v>-129904</v>
      </c>
      <c r="W106" s="49">
        <f t="shared" si="18"/>
        <v>-134469</v>
      </c>
      <c r="X106" s="49">
        <f t="shared" si="19"/>
        <v>-137860</v>
      </c>
      <c r="Y106" s="49">
        <f t="shared" si="20"/>
        <v>-139839</v>
      </c>
    </row>
    <row r="107" spans="1:25" s="11" customFormat="1" x14ac:dyDescent="0.2"/>
    <row r="108" spans="1:25" s="11" customFormat="1" x14ac:dyDescent="0.2">
      <c r="D108" s="11" t="s">
        <v>56</v>
      </c>
      <c r="E108" s="11">
        <f>MIN(E61:E104)</f>
        <v>-2132</v>
      </c>
      <c r="F108" s="11">
        <f t="shared" ref="F108:R108" si="21">MIN(F61:F104)</f>
        <v>-3388</v>
      </c>
      <c r="G108" s="11">
        <f t="shared" si="21"/>
        <v>-4413</v>
      </c>
      <c r="H108" s="11">
        <f t="shared" si="21"/>
        <v>-4413</v>
      </c>
      <c r="I108" s="11">
        <f t="shared" si="21"/>
        <v>-4413</v>
      </c>
      <c r="J108" s="11">
        <f t="shared" si="21"/>
        <v>-4413</v>
      </c>
      <c r="K108" s="11">
        <f t="shared" si="21"/>
        <v>-5192</v>
      </c>
      <c r="L108" s="11">
        <f t="shared" si="21"/>
        <v>-5192</v>
      </c>
      <c r="M108" s="11">
        <f t="shared" si="21"/>
        <v>-5192</v>
      </c>
      <c r="N108" s="11">
        <f t="shared" si="21"/>
        <v>-5192</v>
      </c>
      <c r="O108" s="11">
        <f t="shared" si="21"/>
        <v>-5819</v>
      </c>
      <c r="P108" s="11">
        <f t="shared" si="21"/>
        <v>-6133</v>
      </c>
      <c r="Q108" s="11">
        <f t="shared" si="21"/>
        <v>-6394</v>
      </c>
      <c r="R108" s="11">
        <f t="shared" si="21"/>
        <v>-6715</v>
      </c>
      <c r="S108" s="11">
        <f t="shared" ref="S108:X108" si="22">MIN(S61:S104)</f>
        <v>-6951</v>
      </c>
      <c r="T108" s="11">
        <f t="shared" si="22"/>
        <v>-7079</v>
      </c>
      <c r="U108" s="11">
        <f t="shared" si="22"/>
        <v>-7139</v>
      </c>
      <c r="V108" s="11">
        <f t="shared" si="22"/>
        <v>-7263</v>
      </c>
      <c r="W108" s="11">
        <f t="shared" si="22"/>
        <v>-8463</v>
      </c>
      <c r="X108" s="11">
        <f t="shared" si="22"/>
        <v>-8603</v>
      </c>
      <c r="Y108" s="11">
        <f t="shared" ref="Y108" si="23">MIN(Y61:Y104)</f>
        <v>-8670</v>
      </c>
    </row>
    <row r="109" spans="1:25" s="11" customFormat="1" x14ac:dyDescent="0.2">
      <c r="D109" s="11" t="s">
        <v>57</v>
      </c>
      <c r="E109" s="11">
        <f>MAX(E61:E104)</f>
        <v>3777</v>
      </c>
      <c r="F109" s="11">
        <f t="shared" ref="F109:R109" si="24">MAX(F61:F104)</f>
        <v>2811</v>
      </c>
      <c r="G109" s="11">
        <f t="shared" si="24"/>
        <v>2216</v>
      </c>
      <c r="H109" s="11">
        <f t="shared" si="24"/>
        <v>2216</v>
      </c>
      <c r="I109" s="11">
        <f t="shared" si="24"/>
        <v>2216</v>
      </c>
      <c r="J109" s="11">
        <f t="shared" si="24"/>
        <v>2216</v>
      </c>
      <c r="K109" s="11">
        <f t="shared" si="24"/>
        <v>800</v>
      </c>
      <c r="L109" s="11">
        <f t="shared" si="24"/>
        <v>800</v>
      </c>
      <c r="M109" s="11">
        <f t="shared" si="24"/>
        <v>800</v>
      </c>
      <c r="N109" s="11">
        <f t="shared" si="24"/>
        <v>800</v>
      </c>
      <c r="O109" s="11">
        <f t="shared" si="24"/>
        <v>3</v>
      </c>
      <c r="P109" s="11">
        <f t="shared" si="24"/>
        <v>-184</v>
      </c>
      <c r="Q109" s="11">
        <f t="shared" si="24"/>
        <v>-198</v>
      </c>
      <c r="R109" s="11">
        <f t="shared" si="24"/>
        <v>-201</v>
      </c>
      <c r="S109" s="11">
        <f t="shared" ref="S109:X109" si="25">MAX(S61:S104)</f>
        <v>-218</v>
      </c>
      <c r="T109" s="11">
        <f t="shared" si="25"/>
        <v>-221</v>
      </c>
      <c r="U109" s="11">
        <f t="shared" si="25"/>
        <v>-222</v>
      </c>
      <c r="V109" s="11">
        <f t="shared" si="25"/>
        <v>-232</v>
      </c>
      <c r="W109" s="11">
        <f t="shared" si="25"/>
        <v>-232</v>
      </c>
      <c r="X109" s="11">
        <f t="shared" si="25"/>
        <v>-234</v>
      </c>
      <c r="Y109" s="11">
        <f t="shared" ref="Y109" si="26">MAX(Y61:Y104)</f>
        <v>-238</v>
      </c>
    </row>
    <row r="110" spans="1:25" s="11" customFormat="1" x14ac:dyDescent="0.2"/>
    <row r="111" spans="1:25" s="11" customFormat="1" x14ac:dyDescent="0.2"/>
    <row r="112" spans="1:25" s="1" customFormat="1" x14ac:dyDescent="0.2"/>
    <row r="113" spans="1:25" s="2" customFormat="1" ht="15.75" x14ac:dyDescent="0.2">
      <c r="A113" s="25"/>
      <c r="B113" s="25"/>
      <c r="C113" s="96" t="s">
        <v>58</v>
      </c>
      <c r="D113" s="96"/>
      <c r="E113" s="96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25" s="12" customForma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25" x14ac:dyDescent="0.2">
      <c r="A115" s="11"/>
      <c r="B115" s="42" t="s">
        <v>52</v>
      </c>
      <c r="C115" s="42" t="s">
        <v>51</v>
      </c>
      <c r="D115" s="64">
        <v>1988</v>
      </c>
      <c r="E115" s="65">
        <v>1992</v>
      </c>
      <c r="F115" s="65">
        <v>1996</v>
      </c>
      <c r="G115" s="65">
        <v>2000</v>
      </c>
      <c r="H115" s="65">
        <v>2001</v>
      </c>
      <c r="I115" s="65">
        <v>2002</v>
      </c>
      <c r="J115" s="65">
        <v>2003</v>
      </c>
      <c r="K115" s="65">
        <v>2004</v>
      </c>
      <c r="L115" s="65">
        <v>2005</v>
      </c>
      <c r="M115" s="65">
        <v>2006</v>
      </c>
      <c r="N115" s="65">
        <v>2007</v>
      </c>
      <c r="O115" s="66">
        <v>2008</v>
      </c>
      <c r="P115" s="66">
        <v>2009</v>
      </c>
      <c r="Q115" s="66">
        <v>2010</v>
      </c>
      <c r="R115" s="66">
        <v>2011</v>
      </c>
      <c r="S115" s="66">
        <v>2012</v>
      </c>
      <c r="T115" s="66">
        <v>2013</v>
      </c>
      <c r="U115" s="66">
        <v>2014</v>
      </c>
      <c r="V115" s="66">
        <v>2015</v>
      </c>
      <c r="W115" s="66">
        <f>W6</f>
        <v>2016</v>
      </c>
      <c r="X115" s="66">
        <f>X6</f>
        <v>2017</v>
      </c>
      <c r="Y115" s="66">
        <f>Y6</f>
        <v>2018</v>
      </c>
    </row>
    <row r="116" spans="1:25" customFormat="1" x14ac:dyDescent="0.2">
      <c r="A116" s="11">
        <v>1</v>
      </c>
      <c r="B116" s="21">
        <v>111</v>
      </c>
      <c r="C116" s="23" t="s">
        <v>2</v>
      </c>
      <c r="D116" s="48">
        <v>0</v>
      </c>
      <c r="E116" s="74">
        <f>E7/D$7%-100</f>
        <v>-4.5</v>
      </c>
      <c r="F116" s="74">
        <f t="shared" ref="F116:R116" si="27">F7/$D$7%-100</f>
        <v>-10</v>
      </c>
      <c r="G116" s="74">
        <f t="shared" si="27"/>
        <v>-12.4</v>
      </c>
      <c r="H116" s="74">
        <f t="shared" si="27"/>
        <v>-12.4</v>
      </c>
      <c r="I116" s="74">
        <f t="shared" si="27"/>
        <v>-12.4</v>
      </c>
      <c r="J116" s="74">
        <f t="shared" si="27"/>
        <v>-12.4</v>
      </c>
      <c r="K116" s="74">
        <f t="shared" si="27"/>
        <v>-13.6</v>
      </c>
      <c r="L116" s="74">
        <f t="shared" si="27"/>
        <v>-13.6</v>
      </c>
      <c r="M116" s="74">
        <f t="shared" si="27"/>
        <v>-13.6</v>
      </c>
      <c r="N116" s="74">
        <f t="shared" si="27"/>
        <v>-13.6</v>
      </c>
      <c r="O116" s="74">
        <f t="shared" si="27"/>
        <v>-16.7</v>
      </c>
      <c r="P116" s="74">
        <f t="shared" si="27"/>
        <v>-16.899999999999999</v>
      </c>
      <c r="Q116" s="74">
        <f t="shared" si="27"/>
        <v>-16.899999999999999</v>
      </c>
      <c r="R116" s="74">
        <f t="shared" si="27"/>
        <v>-17.3</v>
      </c>
      <c r="S116" s="74">
        <f>S7/$D$7%-100</f>
        <v>-17.3</v>
      </c>
      <c r="T116" s="74">
        <f>T7/$D$7%-100</f>
        <v>-17.3</v>
      </c>
      <c r="U116" s="74">
        <f>U7/D7%-100</f>
        <v>-17.600000000000001</v>
      </c>
      <c r="V116" s="74">
        <f>V7/D7%-100</f>
        <v>-17.7</v>
      </c>
      <c r="W116" s="74">
        <f>W7/D7%-100</f>
        <v>-17.7</v>
      </c>
      <c r="X116" s="74">
        <f>X7/D7%-100</f>
        <v>-18</v>
      </c>
      <c r="Y116" s="74">
        <f>Y7/D7%-100</f>
        <v>-18.100000000000001</v>
      </c>
    </row>
    <row r="117" spans="1:25" s="25" customFormat="1" x14ac:dyDescent="0.2">
      <c r="A117" s="11">
        <v>2</v>
      </c>
      <c r="B117" s="21">
        <v>115</v>
      </c>
      <c r="C117" s="22" t="s">
        <v>8</v>
      </c>
      <c r="D117" s="48">
        <v>0</v>
      </c>
      <c r="E117" s="74">
        <f>E8/$D$8%-100</f>
        <v>-3.6</v>
      </c>
      <c r="F117" s="74">
        <f t="shared" ref="F117:R117" si="28">F8/$D$8%-100</f>
        <v>-4.8</v>
      </c>
      <c r="G117" s="74">
        <f t="shared" si="28"/>
        <v>-6.5</v>
      </c>
      <c r="H117" s="74">
        <f t="shared" si="28"/>
        <v>-6.5</v>
      </c>
      <c r="I117" s="74">
        <f t="shared" si="28"/>
        <v>-6.5</v>
      </c>
      <c r="J117" s="74">
        <f t="shared" si="28"/>
        <v>-6.5</v>
      </c>
      <c r="K117" s="74">
        <f t="shared" si="28"/>
        <v>-7.6</v>
      </c>
      <c r="L117" s="74">
        <f t="shared" si="28"/>
        <v>-7.6</v>
      </c>
      <c r="M117" s="74">
        <f t="shared" si="28"/>
        <v>-7.6</v>
      </c>
      <c r="N117" s="74">
        <f t="shared" si="28"/>
        <v>-7.6</v>
      </c>
      <c r="O117" s="74">
        <f t="shared" si="28"/>
        <v>-8.9</v>
      </c>
      <c r="P117" s="74">
        <f t="shared" si="28"/>
        <v>-9.1</v>
      </c>
      <c r="Q117" s="74">
        <f t="shared" si="28"/>
        <v>-9.5</v>
      </c>
      <c r="R117" s="74">
        <f t="shared" si="28"/>
        <v>-9.6999999999999993</v>
      </c>
      <c r="S117" s="74">
        <f>S8/$D$8%-100</f>
        <v>-10</v>
      </c>
      <c r="T117" s="74">
        <f>T8/$D$8%-100</f>
        <v>-10.199999999999999</v>
      </c>
      <c r="U117" s="74">
        <f t="shared" ref="U117:U161" si="29">U8/D8%-100</f>
        <v>-10.3</v>
      </c>
      <c r="V117" s="74">
        <f t="shared" ref="V117:V161" si="30">V8/D8%-100</f>
        <v>-10.5</v>
      </c>
      <c r="W117" s="74">
        <f t="shared" ref="W117:W161" si="31">W8/D8%-100</f>
        <v>-10.5</v>
      </c>
      <c r="X117" s="74">
        <f t="shared" ref="X117:X161" si="32">X8/D8%-100</f>
        <v>-10.7</v>
      </c>
      <c r="Y117" s="74">
        <f t="shared" ref="Y117:Y161" si="33">Y8/D8%-100</f>
        <v>-10.9</v>
      </c>
    </row>
    <row r="118" spans="1:25" customFormat="1" x14ac:dyDescent="0.2">
      <c r="A118" s="11">
        <v>3</v>
      </c>
      <c r="B118" s="28">
        <v>116</v>
      </c>
      <c r="C118" s="34" t="s">
        <v>28</v>
      </c>
      <c r="D118" s="48">
        <v>0</v>
      </c>
      <c r="E118" s="74">
        <f>E9/$D$9%-100</f>
        <v>-1.7</v>
      </c>
      <c r="F118" s="74">
        <f t="shared" ref="F118:R118" si="34">F9/$D$9%-100</f>
        <v>-3.2</v>
      </c>
      <c r="G118" s="74">
        <f t="shared" si="34"/>
        <v>-4.8</v>
      </c>
      <c r="H118" s="74">
        <f t="shared" si="34"/>
        <v>-4.8</v>
      </c>
      <c r="I118" s="74">
        <f t="shared" si="34"/>
        <v>-4.8</v>
      </c>
      <c r="J118" s="74">
        <f t="shared" si="34"/>
        <v>-4.8</v>
      </c>
      <c r="K118" s="74">
        <f t="shared" si="34"/>
        <v>-6.5</v>
      </c>
      <c r="L118" s="74">
        <f t="shared" si="34"/>
        <v>-6.5</v>
      </c>
      <c r="M118" s="74">
        <f t="shared" si="34"/>
        <v>-6.5</v>
      </c>
      <c r="N118" s="74">
        <f t="shared" si="34"/>
        <v>-6.5</v>
      </c>
      <c r="O118" s="74">
        <f t="shared" si="34"/>
        <v>-7.6</v>
      </c>
      <c r="P118" s="74">
        <f t="shared" si="34"/>
        <v>-7.8</v>
      </c>
      <c r="Q118" s="74">
        <f t="shared" si="34"/>
        <v>-8</v>
      </c>
      <c r="R118" s="74">
        <f t="shared" si="34"/>
        <v>-8.1</v>
      </c>
      <c r="S118" s="74">
        <f>S9/$D$9%-100</f>
        <v>-8.1999999999999993</v>
      </c>
      <c r="T118" s="74">
        <f>T9/$D$9%-100</f>
        <v>-8.5</v>
      </c>
      <c r="U118" s="74">
        <f t="shared" si="29"/>
        <v>-8.6</v>
      </c>
      <c r="V118" s="74">
        <f t="shared" si="30"/>
        <v>-8.6999999999999993</v>
      </c>
      <c r="W118" s="74">
        <f t="shared" si="31"/>
        <v>-9</v>
      </c>
      <c r="X118" s="74">
        <f t="shared" si="32"/>
        <v>-9.1</v>
      </c>
      <c r="Y118" s="74">
        <f t="shared" si="33"/>
        <v>-9.1</v>
      </c>
    </row>
    <row r="119" spans="1:25" x14ac:dyDescent="0.2">
      <c r="A119" s="11">
        <v>4</v>
      </c>
      <c r="B119" s="21">
        <v>117</v>
      </c>
      <c r="C119" s="22" t="s">
        <v>30</v>
      </c>
      <c r="D119" s="48">
        <v>0</v>
      </c>
      <c r="E119" s="74">
        <f>E10/$D$10%-100</f>
        <v>-2</v>
      </c>
      <c r="F119" s="74">
        <f t="shared" ref="F119:R119" si="35">F10/$D$10%-100</f>
        <v>-3.1</v>
      </c>
      <c r="G119" s="74">
        <f t="shared" si="35"/>
        <v>-4.2</v>
      </c>
      <c r="H119" s="74">
        <f t="shared" si="35"/>
        <v>-4.2</v>
      </c>
      <c r="I119" s="74">
        <f t="shared" si="35"/>
        <v>-4.2</v>
      </c>
      <c r="J119" s="74">
        <f t="shared" si="35"/>
        <v>-4.2</v>
      </c>
      <c r="K119" s="74">
        <f t="shared" si="35"/>
        <v>-4.9000000000000004</v>
      </c>
      <c r="L119" s="74">
        <f t="shared" si="35"/>
        <v>-4.9000000000000004</v>
      </c>
      <c r="M119" s="74">
        <f t="shared" si="35"/>
        <v>-4.9000000000000004</v>
      </c>
      <c r="N119" s="74">
        <f t="shared" si="35"/>
        <v>-4.9000000000000004</v>
      </c>
      <c r="O119" s="74">
        <f t="shared" si="35"/>
        <v>-5.6</v>
      </c>
      <c r="P119" s="74">
        <f t="shared" si="35"/>
        <v>-5.8</v>
      </c>
      <c r="Q119" s="74">
        <f t="shared" si="35"/>
        <v>-6</v>
      </c>
      <c r="R119" s="74">
        <f t="shared" si="35"/>
        <v>-6.1</v>
      </c>
      <c r="S119" s="74">
        <f>S10/$D$10%-100</f>
        <v>-6.2</v>
      </c>
      <c r="T119" s="74">
        <f>T10/$D$10%-100</f>
        <v>-6.3</v>
      </c>
      <c r="U119" s="74">
        <f t="shared" si="29"/>
        <v>-6.4</v>
      </c>
      <c r="V119" s="74">
        <f t="shared" si="30"/>
        <v>-6.5</v>
      </c>
      <c r="W119" s="74">
        <f t="shared" si="31"/>
        <v>-6.5</v>
      </c>
      <c r="X119" s="74">
        <f t="shared" si="32"/>
        <v>-6.7</v>
      </c>
      <c r="Y119" s="74">
        <f t="shared" si="33"/>
        <v>-6.9</v>
      </c>
    </row>
    <row r="120" spans="1:25" s="11" customFormat="1" x14ac:dyDescent="0.2">
      <c r="A120" s="11">
        <v>5</v>
      </c>
      <c r="B120" s="21">
        <v>118</v>
      </c>
      <c r="C120" s="22" t="s">
        <v>49</v>
      </c>
      <c r="D120" s="48">
        <v>0</v>
      </c>
      <c r="E120" s="74">
        <f>E11/$D$11%-100</f>
        <v>-1.5</v>
      </c>
      <c r="F120" s="74">
        <f t="shared" ref="F120:R120" si="36">F11/$D$11%-100</f>
        <v>-3</v>
      </c>
      <c r="G120" s="74">
        <f t="shared" si="36"/>
        <v>-4.5999999999999996</v>
      </c>
      <c r="H120" s="74">
        <f t="shared" si="36"/>
        <v>-4.5999999999999996</v>
      </c>
      <c r="I120" s="74">
        <f t="shared" si="36"/>
        <v>-4.5999999999999996</v>
      </c>
      <c r="J120" s="74">
        <f t="shared" si="36"/>
        <v>-4.5999999999999996</v>
      </c>
      <c r="K120" s="74">
        <f t="shared" si="36"/>
        <v>-5.9</v>
      </c>
      <c r="L120" s="74">
        <f t="shared" si="36"/>
        <v>-5.9</v>
      </c>
      <c r="M120" s="74">
        <f t="shared" si="36"/>
        <v>-5.9</v>
      </c>
      <c r="N120" s="74">
        <f t="shared" si="36"/>
        <v>-5.9</v>
      </c>
      <c r="O120" s="74">
        <f t="shared" si="36"/>
        <v>-6.9</v>
      </c>
      <c r="P120" s="74">
        <f t="shared" si="36"/>
        <v>-7.1</v>
      </c>
      <c r="Q120" s="74">
        <f t="shared" si="36"/>
        <v>-7.2</v>
      </c>
      <c r="R120" s="74">
        <f t="shared" si="36"/>
        <v>-7.3</v>
      </c>
      <c r="S120" s="74">
        <f>S11/$D$11%-100</f>
        <v>-7.4</v>
      </c>
      <c r="T120" s="74">
        <f>T11/$D$11%-100</f>
        <v>-7.6</v>
      </c>
      <c r="U120" s="74">
        <f t="shared" si="29"/>
        <v>-7.7</v>
      </c>
      <c r="V120" s="74">
        <f t="shared" si="30"/>
        <v>-7.9</v>
      </c>
      <c r="W120" s="74">
        <f t="shared" si="31"/>
        <v>-8.1</v>
      </c>
      <c r="X120" s="74">
        <f t="shared" si="32"/>
        <v>-8.6999999999999993</v>
      </c>
      <c r="Y120" s="74">
        <f t="shared" si="33"/>
        <v>-8.9</v>
      </c>
    </row>
    <row r="121" spans="1:25" s="11" customFormat="1" x14ac:dyDescent="0.2">
      <c r="A121" s="11">
        <v>6</v>
      </c>
      <c r="B121" s="21">
        <v>119</v>
      </c>
      <c r="C121" s="22" t="s">
        <v>10</v>
      </c>
      <c r="D121" s="48">
        <v>0</v>
      </c>
      <c r="E121" s="74">
        <f>E12/$D$12%-100</f>
        <v>-2.6</v>
      </c>
      <c r="F121" s="74">
        <f t="shared" ref="F121:R121" si="37">F12/$D$12%-100</f>
        <v>-4.5</v>
      </c>
      <c r="G121" s="74">
        <f t="shared" si="37"/>
        <v>-5.8</v>
      </c>
      <c r="H121" s="74">
        <f t="shared" si="37"/>
        <v>-5.8</v>
      </c>
      <c r="I121" s="74">
        <f t="shared" si="37"/>
        <v>-5.8</v>
      </c>
      <c r="J121" s="74">
        <f t="shared" si="37"/>
        <v>-5.8</v>
      </c>
      <c r="K121" s="74">
        <f t="shared" si="37"/>
        <v>-7</v>
      </c>
      <c r="L121" s="74">
        <f t="shared" si="37"/>
        <v>-7</v>
      </c>
      <c r="M121" s="74">
        <f t="shared" si="37"/>
        <v>-7</v>
      </c>
      <c r="N121" s="74">
        <f t="shared" si="37"/>
        <v>-7</v>
      </c>
      <c r="O121" s="74">
        <f t="shared" si="37"/>
        <v>-8.1999999999999993</v>
      </c>
      <c r="P121" s="74">
        <f t="shared" si="37"/>
        <v>-8.4</v>
      </c>
      <c r="Q121" s="74">
        <f t="shared" si="37"/>
        <v>-8.5</v>
      </c>
      <c r="R121" s="74">
        <f t="shared" si="37"/>
        <v>-8.8000000000000007</v>
      </c>
      <c r="S121" s="74">
        <f>S12/$D$12%-100</f>
        <v>-8.9</v>
      </c>
      <c r="T121" s="74">
        <f>T12/$D$12%-100</f>
        <v>-9.1</v>
      </c>
      <c r="U121" s="74">
        <f t="shared" si="29"/>
        <v>-9.1999999999999993</v>
      </c>
      <c r="V121" s="74">
        <f t="shared" si="30"/>
        <v>-9.3000000000000007</v>
      </c>
      <c r="W121" s="74">
        <f t="shared" si="31"/>
        <v>-9.5</v>
      </c>
      <c r="X121" s="74">
        <f t="shared" si="32"/>
        <v>-9.6999999999999993</v>
      </c>
      <c r="Y121" s="74">
        <f t="shared" si="33"/>
        <v>-9.8000000000000007</v>
      </c>
    </row>
    <row r="122" spans="1:25" s="11" customFormat="1" x14ac:dyDescent="0.2">
      <c r="A122" s="11">
        <v>7</v>
      </c>
      <c r="B122" s="21">
        <v>121</v>
      </c>
      <c r="C122" s="22" t="s">
        <v>33</v>
      </c>
      <c r="D122" s="48">
        <v>0</v>
      </c>
      <c r="E122" s="74">
        <f>E13/$D$13%-100</f>
        <v>-5.6</v>
      </c>
      <c r="F122" s="74">
        <f t="shared" ref="F122:R122" si="38">F13/$D$13%-100</f>
        <v>-5.8</v>
      </c>
      <c r="G122" s="74">
        <f t="shared" si="38"/>
        <v>-6.6</v>
      </c>
      <c r="H122" s="74">
        <f t="shared" si="38"/>
        <v>-6.6</v>
      </c>
      <c r="I122" s="74">
        <f t="shared" si="38"/>
        <v>-6.6</v>
      </c>
      <c r="J122" s="74">
        <f t="shared" si="38"/>
        <v>-6.6</v>
      </c>
      <c r="K122" s="74">
        <f t="shared" si="38"/>
        <v>-8.6</v>
      </c>
      <c r="L122" s="74">
        <f t="shared" si="38"/>
        <v>-8.6</v>
      </c>
      <c r="M122" s="74">
        <f t="shared" si="38"/>
        <v>-8.6</v>
      </c>
      <c r="N122" s="74">
        <f t="shared" si="38"/>
        <v>-8.6</v>
      </c>
      <c r="O122" s="74">
        <f t="shared" si="38"/>
        <v>-9</v>
      </c>
      <c r="P122" s="74">
        <f t="shared" si="38"/>
        <v>-9</v>
      </c>
      <c r="Q122" s="74">
        <f t="shared" si="38"/>
        <v>-9.1</v>
      </c>
      <c r="R122" s="74">
        <f t="shared" si="38"/>
        <v>-9.3000000000000007</v>
      </c>
      <c r="S122" s="74">
        <f>S13/$D$13%-100</f>
        <v>-9.4</v>
      </c>
      <c r="T122" s="74">
        <f>T13/$D$13%-100</f>
        <v>-9.5</v>
      </c>
      <c r="U122" s="74">
        <f t="shared" si="29"/>
        <v>-9.5</v>
      </c>
      <c r="V122" s="74">
        <f t="shared" si="30"/>
        <v>-9.8000000000000007</v>
      </c>
      <c r="W122" s="74">
        <f t="shared" si="31"/>
        <v>-10</v>
      </c>
      <c r="X122" s="74">
        <f t="shared" si="32"/>
        <v>-10.3</v>
      </c>
      <c r="Y122" s="74">
        <f t="shared" si="33"/>
        <v>-10.6</v>
      </c>
    </row>
    <row r="123" spans="1:25" s="11" customFormat="1" x14ac:dyDescent="0.2">
      <c r="A123" s="11">
        <v>8</v>
      </c>
      <c r="B123" s="21">
        <v>125</v>
      </c>
      <c r="C123" s="22" t="s">
        <v>42</v>
      </c>
      <c r="D123" s="48">
        <v>0</v>
      </c>
      <c r="E123" s="74">
        <f>E14/$D$14%-100</f>
        <v>-1.2</v>
      </c>
      <c r="F123" s="74">
        <f t="shared" ref="F123:R123" si="39">F14/$D$14%-100</f>
        <v>-2.6</v>
      </c>
      <c r="G123" s="74">
        <f t="shared" si="39"/>
        <v>-3.7</v>
      </c>
      <c r="H123" s="74">
        <f t="shared" si="39"/>
        <v>-3.7</v>
      </c>
      <c r="I123" s="74">
        <f t="shared" si="39"/>
        <v>-3.7</v>
      </c>
      <c r="J123" s="74">
        <f t="shared" si="39"/>
        <v>-3.7</v>
      </c>
      <c r="K123" s="74">
        <f t="shared" si="39"/>
        <v>-5.3</v>
      </c>
      <c r="L123" s="74">
        <f t="shared" si="39"/>
        <v>-5.3</v>
      </c>
      <c r="M123" s="74">
        <f t="shared" si="39"/>
        <v>-5.3</v>
      </c>
      <c r="N123" s="74">
        <f t="shared" si="39"/>
        <v>-5.3</v>
      </c>
      <c r="O123" s="74">
        <f t="shared" si="39"/>
        <v>-6.4</v>
      </c>
      <c r="P123" s="74">
        <f t="shared" si="39"/>
        <v>-6.6</v>
      </c>
      <c r="Q123" s="74">
        <f t="shared" si="39"/>
        <v>-6.7</v>
      </c>
      <c r="R123" s="74">
        <f t="shared" si="39"/>
        <v>-6.8</v>
      </c>
      <c r="S123" s="74">
        <f>S14/$D$14%-100</f>
        <v>-7</v>
      </c>
      <c r="T123" s="74">
        <f>T14/$D$14%-100</f>
        <v>-7.2</v>
      </c>
      <c r="U123" s="74">
        <f t="shared" si="29"/>
        <v>-7.3</v>
      </c>
      <c r="V123" s="74">
        <f t="shared" si="30"/>
        <v>-7.4</v>
      </c>
      <c r="W123" s="74">
        <f t="shared" si="31"/>
        <v>-7.5</v>
      </c>
      <c r="X123" s="74">
        <f t="shared" si="32"/>
        <v>-7.7</v>
      </c>
      <c r="Y123" s="74">
        <f t="shared" si="33"/>
        <v>-7.7</v>
      </c>
    </row>
    <row r="124" spans="1:25" s="11" customFormat="1" x14ac:dyDescent="0.2">
      <c r="A124" s="11">
        <v>9</v>
      </c>
      <c r="B124" s="21">
        <v>126</v>
      </c>
      <c r="C124" s="22" t="s">
        <v>11</v>
      </c>
      <c r="D124" s="48">
        <v>0</v>
      </c>
      <c r="E124" s="74">
        <f>E15/$D$15%-100</f>
        <v>-3.4</v>
      </c>
      <c r="F124" s="74">
        <f t="shared" ref="F124:R124" si="40">F15/$D$15%-100</f>
        <v>-4.8</v>
      </c>
      <c r="G124" s="74">
        <f t="shared" si="40"/>
        <v>-6.1</v>
      </c>
      <c r="H124" s="74">
        <f t="shared" si="40"/>
        <v>-6.1</v>
      </c>
      <c r="I124" s="74">
        <f t="shared" si="40"/>
        <v>-6.1</v>
      </c>
      <c r="J124" s="74">
        <f t="shared" si="40"/>
        <v>-6.1</v>
      </c>
      <c r="K124" s="74">
        <f t="shared" si="40"/>
        <v>-7</v>
      </c>
      <c r="L124" s="74">
        <f t="shared" si="40"/>
        <v>-7</v>
      </c>
      <c r="M124" s="74">
        <f t="shared" si="40"/>
        <v>-7</v>
      </c>
      <c r="N124" s="74">
        <f t="shared" si="40"/>
        <v>-7</v>
      </c>
      <c r="O124" s="74">
        <f t="shared" si="40"/>
        <v>-7.5</v>
      </c>
      <c r="P124" s="74">
        <f t="shared" si="40"/>
        <v>-7.6</v>
      </c>
      <c r="Q124" s="74">
        <f t="shared" si="40"/>
        <v>-7.7</v>
      </c>
      <c r="R124" s="74">
        <f t="shared" si="40"/>
        <v>-7.9</v>
      </c>
      <c r="S124" s="74">
        <f>S15/$D$15%-100</f>
        <v>-8.1</v>
      </c>
      <c r="T124" s="74">
        <f>T15/$D$15%-100</f>
        <v>-8.3000000000000007</v>
      </c>
      <c r="U124" s="74">
        <f t="shared" si="29"/>
        <v>-8.3000000000000007</v>
      </c>
      <c r="V124" s="74">
        <f t="shared" si="30"/>
        <v>-8.4</v>
      </c>
      <c r="W124" s="74">
        <f t="shared" si="31"/>
        <v>-8.5</v>
      </c>
      <c r="X124" s="74">
        <f t="shared" si="32"/>
        <v>-8.8000000000000007</v>
      </c>
      <c r="Y124" s="74">
        <f t="shared" si="33"/>
        <v>-8.9</v>
      </c>
    </row>
    <row r="125" spans="1:25" s="11" customFormat="1" x14ac:dyDescent="0.2">
      <c r="A125" s="11">
        <v>10</v>
      </c>
      <c r="B125" s="21">
        <v>127</v>
      </c>
      <c r="C125" s="22" t="s">
        <v>12</v>
      </c>
      <c r="D125" s="48">
        <v>0</v>
      </c>
      <c r="E125" s="74">
        <f>E16/$D$16%-100</f>
        <v>-1.4</v>
      </c>
      <c r="F125" s="74">
        <f t="shared" ref="F125:R125" si="41">F16/$D$16%-100</f>
        <v>-2.7</v>
      </c>
      <c r="G125" s="74">
        <f t="shared" si="41"/>
        <v>-3.7</v>
      </c>
      <c r="H125" s="74">
        <f t="shared" si="41"/>
        <v>-3.7</v>
      </c>
      <c r="I125" s="74">
        <f t="shared" si="41"/>
        <v>-3.7</v>
      </c>
      <c r="J125" s="74">
        <f t="shared" si="41"/>
        <v>-3.7</v>
      </c>
      <c r="K125" s="74">
        <f t="shared" si="41"/>
        <v>-4.7</v>
      </c>
      <c r="L125" s="74">
        <f t="shared" si="41"/>
        <v>-4.7</v>
      </c>
      <c r="M125" s="74">
        <f t="shared" si="41"/>
        <v>-4.7</v>
      </c>
      <c r="N125" s="74">
        <f t="shared" si="41"/>
        <v>-4.7</v>
      </c>
      <c r="O125" s="74">
        <f t="shared" si="41"/>
        <v>-5.6</v>
      </c>
      <c r="P125" s="74">
        <f t="shared" si="41"/>
        <v>-5.7</v>
      </c>
      <c r="Q125" s="74">
        <f t="shared" si="41"/>
        <v>-6.2</v>
      </c>
      <c r="R125" s="74">
        <f t="shared" si="41"/>
        <v>-6.4</v>
      </c>
      <c r="S125" s="74">
        <f>S16/$D$16%-100</f>
        <v>-6.7</v>
      </c>
      <c r="T125" s="74">
        <f>T16/$D$16%-100</f>
        <v>-6.8</v>
      </c>
      <c r="U125" s="74">
        <f t="shared" si="29"/>
        <v>-6.9</v>
      </c>
      <c r="V125" s="74">
        <f t="shared" si="30"/>
        <v>-7</v>
      </c>
      <c r="W125" s="74">
        <f t="shared" si="31"/>
        <v>-7.1</v>
      </c>
      <c r="X125" s="74">
        <f t="shared" si="32"/>
        <v>-7.3</v>
      </c>
      <c r="Y125" s="74">
        <f t="shared" si="33"/>
        <v>-7.4</v>
      </c>
    </row>
    <row r="126" spans="1:25" s="1" customFormat="1" x14ac:dyDescent="0.2">
      <c r="A126" s="11">
        <v>11</v>
      </c>
      <c r="B126" s="21">
        <v>128</v>
      </c>
      <c r="C126" s="22" t="s">
        <v>13</v>
      </c>
      <c r="D126" s="48">
        <v>0</v>
      </c>
      <c r="E126" s="74">
        <f>E17/$D$17%-100</f>
        <v>-1.8</v>
      </c>
      <c r="F126" s="74">
        <f t="shared" ref="F126:R126" si="42">F17/$D$17%-100</f>
        <v>-2.7</v>
      </c>
      <c r="G126" s="74">
        <f t="shared" si="42"/>
        <v>-4.4000000000000004</v>
      </c>
      <c r="H126" s="74">
        <f t="shared" si="42"/>
        <v>-4.4000000000000004</v>
      </c>
      <c r="I126" s="74">
        <f t="shared" si="42"/>
        <v>-4.4000000000000004</v>
      </c>
      <c r="J126" s="74">
        <f t="shared" si="42"/>
        <v>-4.4000000000000004</v>
      </c>
      <c r="K126" s="74">
        <f t="shared" si="42"/>
        <v>-5.0999999999999996</v>
      </c>
      <c r="L126" s="74">
        <f t="shared" si="42"/>
        <v>-5.0999999999999996</v>
      </c>
      <c r="M126" s="74">
        <f t="shared" si="42"/>
        <v>-5.0999999999999996</v>
      </c>
      <c r="N126" s="74">
        <f t="shared" si="42"/>
        <v>-5.0999999999999996</v>
      </c>
      <c r="O126" s="74">
        <f t="shared" si="42"/>
        <v>-5</v>
      </c>
      <c r="P126" s="74">
        <f t="shared" si="42"/>
        <v>-5</v>
      </c>
      <c r="Q126" s="74">
        <f t="shared" si="42"/>
        <v>-5</v>
      </c>
      <c r="R126" s="74">
        <f t="shared" si="42"/>
        <v>-5.0999999999999996</v>
      </c>
      <c r="S126" s="74">
        <f>S17/$D$17%-100</f>
        <v>-5.2</v>
      </c>
      <c r="T126" s="74">
        <f>T17/$D$17%-100</f>
        <v>-5.2</v>
      </c>
      <c r="U126" s="74">
        <f t="shared" si="29"/>
        <v>-5.2</v>
      </c>
      <c r="V126" s="74">
        <f t="shared" si="30"/>
        <v>-5.3</v>
      </c>
      <c r="W126" s="74">
        <f t="shared" si="31"/>
        <v>-5.3</v>
      </c>
      <c r="X126" s="74">
        <f t="shared" si="32"/>
        <v>-5.4</v>
      </c>
      <c r="Y126" s="74">
        <f t="shared" si="33"/>
        <v>-5.4</v>
      </c>
    </row>
    <row r="127" spans="1:25" s="2" customFormat="1" x14ac:dyDescent="0.2">
      <c r="A127" s="11">
        <v>12</v>
      </c>
      <c r="B127" s="21">
        <v>135</v>
      </c>
      <c r="C127" s="22" t="s">
        <v>14</v>
      </c>
      <c r="D127" s="48">
        <v>0</v>
      </c>
      <c r="E127" s="74">
        <f>E18/$D$18%-100</f>
        <v>-1</v>
      </c>
      <c r="F127" s="74">
        <f t="shared" ref="F127:R127" si="43">F18/$D$18%-100</f>
        <v>-2.5</v>
      </c>
      <c r="G127" s="74">
        <f t="shared" si="43"/>
        <v>-3.6</v>
      </c>
      <c r="H127" s="74">
        <f t="shared" si="43"/>
        <v>-3.6</v>
      </c>
      <c r="I127" s="74">
        <f t="shared" si="43"/>
        <v>-3.6</v>
      </c>
      <c r="J127" s="74">
        <f t="shared" si="43"/>
        <v>-3.6</v>
      </c>
      <c r="K127" s="74">
        <f t="shared" si="43"/>
        <v>-4.7</v>
      </c>
      <c r="L127" s="74">
        <f t="shared" si="43"/>
        <v>-4.7</v>
      </c>
      <c r="M127" s="74">
        <f t="shared" si="43"/>
        <v>-4.7</v>
      </c>
      <c r="N127" s="74">
        <f t="shared" si="43"/>
        <v>-4.7</v>
      </c>
      <c r="O127" s="74">
        <f t="shared" si="43"/>
        <v>-5.5</v>
      </c>
      <c r="P127" s="74">
        <f t="shared" si="43"/>
        <v>-5.6</v>
      </c>
      <c r="Q127" s="74">
        <f t="shared" si="43"/>
        <v>-5.7</v>
      </c>
      <c r="R127" s="74">
        <f t="shared" si="43"/>
        <v>-5.7</v>
      </c>
      <c r="S127" s="74">
        <f>S18/$D$18%-100</f>
        <v>-5.8</v>
      </c>
      <c r="T127" s="74">
        <f>T18/$D$18%-100</f>
        <v>-5.9</v>
      </c>
      <c r="U127" s="74">
        <f t="shared" si="29"/>
        <v>-6</v>
      </c>
      <c r="V127" s="74">
        <f t="shared" si="30"/>
        <v>-6.1</v>
      </c>
      <c r="W127" s="74">
        <f t="shared" si="31"/>
        <v>-7.7</v>
      </c>
      <c r="X127" s="74">
        <f t="shared" si="32"/>
        <v>-8</v>
      </c>
      <c r="Y127" s="74">
        <f t="shared" si="33"/>
        <v>-8.1</v>
      </c>
    </row>
    <row r="128" spans="1:25" s="12" customFormat="1" x14ac:dyDescent="0.2">
      <c r="A128" s="11">
        <v>13</v>
      </c>
      <c r="B128" s="37">
        <v>136</v>
      </c>
      <c r="C128" s="38" t="s">
        <v>15</v>
      </c>
      <c r="D128" s="51">
        <v>0</v>
      </c>
      <c r="E128" s="75">
        <f>E19/$D$19%-100</f>
        <v>-2.6</v>
      </c>
      <c r="F128" s="75">
        <f t="shared" ref="F128:R128" si="44">F19/$D$19%-100</f>
        <v>-3.9</v>
      </c>
      <c r="G128" s="75">
        <f t="shared" si="44"/>
        <v>-5.6</v>
      </c>
      <c r="H128" s="75">
        <f t="shared" si="44"/>
        <v>-5.6</v>
      </c>
      <c r="I128" s="75">
        <f t="shared" si="44"/>
        <v>-5.6</v>
      </c>
      <c r="J128" s="75">
        <f t="shared" si="44"/>
        <v>-5.6</v>
      </c>
      <c r="K128" s="75">
        <f t="shared" si="44"/>
        <v>-6.5</v>
      </c>
      <c r="L128" s="75">
        <f t="shared" si="44"/>
        <v>-6.5</v>
      </c>
      <c r="M128" s="75">
        <f t="shared" si="44"/>
        <v>-6.5</v>
      </c>
      <c r="N128" s="75">
        <f t="shared" si="44"/>
        <v>-6.5</v>
      </c>
      <c r="O128" s="75">
        <f t="shared" si="44"/>
        <v>-7.4</v>
      </c>
      <c r="P128" s="75">
        <f t="shared" si="44"/>
        <v>-7.9</v>
      </c>
      <c r="Q128" s="75">
        <f t="shared" si="44"/>
        <v>-8.1999999999999993</v>
      </c>
      <c r="R128" s="75">
        <f t="shared" si="44"/>
        <v>-8.6</v>
      </c>
      <c r="S128" s="75">
        <f>S19/$D$19%-100</f>
        <v>-8.9</v>
      </c>
      <c r="T128" s="75">
        <f>T19/$D$19%-100</f>
        <v>-9.1</v>
      </c>
      <c r="U128" s="75">
        <f t="shared" si="29"/>
        <v>-9.1999999999999993</v>
      </c>
      <c r="V128" s="75">
        <f t="shared" si="30"/>
        <v>-9.3000000000000007</v>
      </c>
      <c r="W128" s="75">
        <f t="shared" si="31"/>
        <v>-9.6</v>
      </c>
      <c r="X128" s="75">
        <f t="shared" si="32"/>
        <v>-9.6999999999999993</v>
      </c>
      <c r="Y128" s="75">
        <f t="shared" si="33"/>
        <v>-9.9</v>
      </c>
    </row>
    <row r="129" spans="1:25" x14ac:dyDescent="0.2">
      <c r="A129" s="11">
        <v>14</v>
      </c>
      <c r="B129" s="21">
        <v>211</v>
      </c>
      <c r="C129" s="22" t="s">
        <v>34</v>
      </c>
      <c r="D129" s="48">
        <v>0</v>
      </c>
      <c r="E129" s="74">
        <f>E20/$D$20%-100</f>
        <v>-1.6</v>
      </c>
      <c r="F129" s="74">
        <f t="shared" ref="F129:R129" si="45">F20/$D$20%-100</f>
        <v>-3.2</v>
      </c>
      <c r="G129" s="74">
        <f t="shared" si="45"/>
        <v>-4.7</v>
      </c>
      <c r="H129" s="74">
        <f t="shared" si="45"/>
        <v>-4.7</v>
      </c>
      <c r="I129" s="74">
        <f t="shared" si="45"/>
        <v>-4.7</v>
      </c>
      <c r="J129" s="74">
        <f t="shared" si="45"/>
        <v>-4.7</v>
      </c>
      <c r="K129" s="74">
        <f t="shared" si="45"/>
        <v>-5.6</v>
      </c>
      <c r="L129" s="74">
        <f t="shared" si="45"/>
        <v>-5.6</v>
      </c>
      <c r="M129" s="74">
        <f t="shared" si="45"/>
        <v>-5.6</v>
      </c>
      <c r="N129" s="74">
        <f t="shared" si="45"/>
        <v>-5.6</v>
      </c>
      <c r="O129" s="74">
        <f t="shared" si="45"/>
        <v>-5.5</v>
      </c>
      <c r="P129" s="74">
        <f t="shared" si="45"/>
        <v>-5.5</v>
      </c>
      <c r="Q129" s="74">
        <f t="shared" si="45"/>
        <v>-5.9</v>
      </c>
      <c r="R129" s="74">
        <f t="shared" si="45"/>
        <v>-6</v>
      </c>
      <c r="S129" s="74">
        <f>S20/$D$20%-100</f>
        <v>-6.5</v>
      </c>
      <c r="T129" s="74">
        <f>T20/$D$20%-100</f>
        <v>-6.6</v>
      </c>
      <c r="U129" s="74">
        <f t="shared" si="29"/>
        <v>-6.6</v>
      </c>
      <c r="V129" s="74">
        <f t="shared" si="30"/>
        <v>-6.9</v>
      </c>
      <c r="W129" s="74">
        <f t="shared" si="31"/>
        <v>-6.9</v>
      </c>
      <c r="X129" s="74">
        <f t="shared" si="32"/>
        <v>-7</v>
      </c>
      <c r="Y129" s="74">
        <f t="shared" si="33"/>
        <v>-7.1</v>
      </c>
    </row>
    <row r="130" spans="1:25" customFormat="1" x14ac:dyDescent="0.2">
      <c r="A130" s="11">
        <v>15</v>
      </c>
      <c r="B130" s="21">
        <v>212</v>
      </c>
      <c r="C130" s="22" t="s">
        <v>35</v>
      </c>
      <c r="D130" s="48">
        <v>0</v>
      </c>
      <c r="E130" s="74">
        <f>E21/$D$21%-100</f>
        <v>-6.8</v>
      </c>
      <c r="F130" s="74">
        <f t="shared" ref="F130:R130" si="46">F21/$D$21%-100</f>
        <v>-9.9</v>
      </c>
      <c r="G130" s="74">
        <f t="shared" si="46"/>
        <v>-8.4</v>
      </c>
      <c r="H130" s="74">
        <f t="shared" si="46"/>
        <v>-8.4</v>
      </c>
      <c r="I130" s="74">
        <f t="shared" si="46"/>
        <v>-8.4</v>
      </c>
      <c r="J130" s="74">
        <f t="shared" si="46"/>
        <v>-8.4</v>
      </c>
      <c r="K130" s="74">
        <f t="shared" si="46"/>
        <v>-9.5</v>
      </c>
      <c r="L130" s="74">
        <f t="shared" si="46"/>
        <v>-9.5</v>
      </c>
      <c r="M130" s="74">
        <f t="shared" si="46"/>
        <v>-9.5</v>
      </c>
      <c r="N130" s="74">
        <f t="shared" si="46"/>
        <v>-9.5</v>
      </c>
      <c r="O130" s="74">
        <f t="shared" si="46"/>
        <v>-14.8</v>
      </c>
      <c r="P130" s="74">
        <f t="shared" si="46"/>
        <v>-14.9</v>
      </c>
      <c r="Q130" s="74">
        <f t="shared" si="46"/>
        <v>-15.3</v>
      </c>
      <c r="R130" s="74">
        <f t="shared" si="46"/>
        <v>-15.9</v>
      </c>
      <c r="S130" s="74">
        <f>S21/$D$21%-100</f>
        <v>-15.8</v>
      </c>
      <c r="T130" s="74">
        <f>T21/$D$21%-100</f>
        <v>-15.9</v>
      </c>
      <c r="U130" s="74">
        <f t="shared" si="29"/>
        <v>-15.9</v>
      </c>
      <c r="V130" s="74">
        <f t="shared" si="30"/>
        <v>-16</v>
      </c>
      <c r="W130" s="74">
        <f t="shared" si="31"/>
        <v>-16.2</v>
      </c>
      <c r="X130" s="74">
        <f t="shared" si="32"/>
        <v>-16.3</v>
      </c>
      <c r="Y130" s="74">
        <f t="shared" si="33"/>
        <v>-16.3</v>
      </c>
    </row>
    <row r="131" spans="1:25" s="25" customFormat="1" x14ac:dyDescent="0.2">
      <c r="A131" s="11">
        <v>16</v>
      </c>
      <c r="B131" s="21">
        <v>215</v>
      </c>
      <c r="C131" s="22" t="s">
        <v>31</v>
      </c>
      <c r="D131" s="48">
        <v>0</v>
      </c>
      <c r="E131" s="74">
        <f>E22/$D$22%-100</f>
        <v>-1.4</v>
      </c>
      <c r="F131" s="74">
        <f t="shared" ref="F131:R131" si="47">F22/$D$22%-100</f>
        <v>-3</v>
      </c>
      <c r="G131" s="74">
        <f t="shared" si="47"/>
        <v>-3.8</v>
      </c>
      <c r="H131" s="74">
        <f t="shared" si="47"/>
        <v>-3.8</v>
      </c>
      <c r="I131" s="74">
        <f t="shared" si="47"/>
        <v>-3.8</v>
      </c>
      <c r="J131" s="74">
        <f t="shared" si="47"/>
        <v>-3.8</v>
      </c>
      <c r="K131" s="74">
        <f t="shared" si="47"/>
        <v>-5.8</v>
      </c>
      <c r="L131" s="74">
        <f t="shared" si="47"/>
        <v>-5.8</v>
      </c>
      <c r="M131" s="74">
        <f t="shared" si="47"/>
        <v>-5.8</v>
      </c>
      <c r="N131" s="74">
        <f t="shared" si="47"/>
        <v>-5.8</v>
      </c>
      <c r="O131" s="74">
        <f t="shared" si="47"/>
        <v>-7.7</v>
      </c>
      <c r="P131" s="74">
        <f t="shared" si="47"/>
        <v>-8</v>
      </c>
      <c r="Q131" s="74">
        <f t="shared" si="47"/>
        <v>-8.3000000000000007</v>
      </c>
      <c r="R131" s="74">
        <f t="shared" si="47"/>
        <v>-8.4</v>
      </c>
      <c r="S131" s="74">
        <f>S22/$D$22%-100</f>
        <v>-8.6999999999999993</v>
      </c>
      <c r="T131" s="74">
        <f>T22/$D$22%-100</f>
        <v>-9</v>
      </c>
      <c r="U131" s="74">
        <f t="shared" si="29"/>
        <v>-9</v>
      </c>
      <c r="V131" s="74">
        <f t="shared" si="30"/>
        <v>-9.1999999999999993</v>
      </c>
      <c r="W131" s="74">
        <f t="shared" si="31"/>
        <v>-9</v>
      </c>
      <c r="X131" s="74">
        <f t="shared" si="32"/>
        <v>-9.1999999999999993</v>
      </c>
      <c r="Y131" s="74">
        <f t="shared" si="33"/>
        <v>-9.3000000000000007</v>
      </c>
    </row>
    <row r="132" spans="1:25" customFormat="1" x14ac:dyDescent="0.2">
      <c r="A132" s="11">
        <v>17</v>
      </c>
      <c r="B132" s="21">
        <v>216</v>
      </c>
      <c r="C132" s="22" t="s">
        <v>44</v>
      </c>
      <c r="D132" s="48">
        <v>0</v>
      </c>
      <c r="E132" s="74">
        <f>E23/$D$23%-100</f>
        <v>-3.4</v>
      </c>
      <c r="F132" s="74">
        <f t="shared" ref="F132:R132" si="48">F23/$D$23%-100</f>
        <v>-4.5999999999999996</v>
      </c>
      <c r="G132" s="74">
        <f t="shared" si="48"/>
        <v>-6.1</v>
      </c>
      <c r="H132" s="74">
        <f t="shared" si="48"/>
        <v>-6.1</v>
      </c>
      <c r="I132" s="74">
        <f t="shared" si="48"/>
        <v>-6.1</v>
      </c>
      <c r="J132" s="74">
        <f t="shared" si="48"/>
        <v>-6.1</v>
      </c>
      <c r="K132" s="74">
        <f t="shared" si="48"/>
        <v>-7</v>
      </c>
      <c r="L132" s="74">
        <f t="shared" si="48"/>
        <v>-7</v>
      </c>
      <c r="M132" s="74">
        <f t="shared" si="48"/>
        <v>-7</v>
      </c>
      <c r="N132" s="74">
        <f t="shared" si="48"/>
        <v>-7</v>
      </c>
      <c r="O132" s="74">
        <f t="shared" si="48"/>
        <v>-9.1</v>
      </c>
      <c r="P132" s="74">
        <f t="shared" si="48"/>
        <v>-9.4</v>
      </c>
      <c r="Q132" s="74">
        <f t="shared" si="48"/>
        <v>-9.5</v>
      </c>
      <c r="R132" s="74">
        <f t="shared" si="48"/>
        <v>-9.6</v>
      </c>
      <c r="S132" s="74">
        <f>S23/$D$23%-100</f>
        <v>-9.6999999999999993</v>
      </c>
      <c r="T132" s="74">
        <f>T23/$D$23%-100</f>
        <v>-9.8000000000000007</v>
      </c>
      <c r="U132" s="74">
        <f t="shared" si="29"/>
        <v>-9.9</v>
      </c>
      <c r="V132" s="74">
        <f t="shared" si="30"/>
        <v>-10.1</v>
      </c>
      <c r="W132" s="74">
        <f t="shared" si="31"/>
        <v>-10.3</v>
      </c>
      <c r="X132" s="74">
        <f t="shared" si="32"/>
        <v>-10.7</v>
      </c>
      <c r="Y132" s="74">
        <f t="shared" si="33"/>
        <v>-10.7</v>
      </c>
    </row>
    <row r="133" spans="1:25" x14ac:dyDescent="0.2">
      <c r="A133" s="11">
        <v>18</v>
      </c>
      <c r="B133" s="21">
        <v>221</v>
      </c>
      <c r="C133" s="22" t="s">
        <v>36</v>
      </c>
      <c r="D133" s="48">
        <v>0</v>
      </c>
      <c r="E133" s="74">
        <f>E24/$D$24%-100</f>
        <v>-1.7</v>
      </c>
      <c r="F133" s="74">
        <f t="shared" ref="F133:R133" si="49">F24/$D$24%-100</f>
        <v>-3.3</v>
      </c>
      <c r="G133" s="74">
        <f t="shared" si="49"/>
        <v>-4.7</v>
      </c>
      <c r="H133" s="74">
        <f t="shared" si="49"/>
        <v>-4.7</v>
      </c>
      <c r="I133" s="74">
        <f t="shared" si="49"/>
        <v>-4.7</v>
      </c>
      <c r="J133" s="74">
        <f t="shared" si="49"/>
        <v>-4.7</v>
      </c>
      <c r="K133" s="74">
        <f t="shared" si="49"/>
        <v>-5.5</v>
      </c>
      <c r="L133" s="74">
        <f t="shared" si="49"/>
        <v>-5.5</v>
      </c>
      <c r="M133" s="74">
        <f t="shared" si="49"/>
        <v>-5.5</v>
      </c>
      <c r="N133" s="74">
        <f t="shared" si="49"/>
        <v>-5.5</v>
      </c>
      <c r="O133" s="74">
        <f t="shared" si="49"/>
        <v>-7.4</v>
      </c>
      <c r="P133" s="74">
        <f t="shared" si="49"/>
        <v>-8.1999999999999993</v>
      </c>
      <c r="Q133" s="74">
        <f t="shared" si="49"/>
        <v>-8.6999999999999993</v>
      </c>
      <c r="R133" s="74">
        <f t="shared" si="49"/>
        <v>-8.6999999999999993</v>
      </c>
      <c r="S133" s="74">
        <f>S24/$D$24%-100</f>
        <v>-8.9</v>
      </c>
      <c r="T133" s="74">
        <f>T24/$D$24%-100</f>
        <v>-8.9</v>
      </c>
      <c r="U133" s="74">
        <f t="shared" si="29"/>
        <v>-9.1</v>
      </c>
      <c r="V133" s="74">
        <f t="shared" si="30"/>
        <v>-9.1999999999999993</v>
      </c>
      <c r="W133" s="74">
        <f t="shared" si="31"/>
        <v>-9.1999999999999993</v>
      </c>
      <c r="X133" s="74">
        <f t="shared" si="32"/>
        <v>-9.3000000000000007</v>
      </c>
      <c r="Y133" s="74">
        <f t="shared" si="33"/>
        <v>-9.4</v>
      </c>
    </row>
    <row r="134" spans="1:25" s="11" customFormat="1" x14ac:dyDescent="0.2">
      <c r="A134" s="11">
        <v>19</v>
      </c>
      <c r="B134" s="28">
        <v>222</v>
      </c>
      <c r="C134" s="34" t="s">
        <v>37</v>
      </c>
      <c r="D134" s="48">
        <v>0</v>
      </c>
      <c r="E134" s="74">
        <f>E25/$D$25%-100</f>
        <v>-13.7</v>
      </c>
      <c r="F134" s="74">
        <f t="shared" ref="F134:R134" si="50">F25/$D$25%-100</f>
        <v>-14.4</v>
      </c>
      <c r="G134" s="74">
        <f t="shared" si="50"/>
        <v>-16</v>
      </c>
      <c r="H134" s="74">
        <f t="shared" si="50"/>
        <v>-16</v>
      </c>
      <c r="I134" s="74">
        <f t="shared" si="50"/>
        <v>-16</v>
      </c>
      <c r="J134" s="74">
        <f t="shared" si="50"/>
        <v>-16</v>
      </c>
      <c r="K134" s="74">
        <f t="shared" si="50"/>
        <v>-18.5</v>
      </c>
      <c r="L134" s="74">
        <f t="shared" si="50"/>
        <v>-18.5</v>
      </c>
      <c r="M134" s="74">
        <f t="shared" si="50"/>
        <v>-18.5</v>
      </c>
      <c r="N134" s="74">
        <f t="shared" si="50"/>
        <v>-18.5</v>
      </c>
      <c r="O134" s="74">
        <f t="shared" si="50"/>
        <v>-20.399999999999999</v>
      </c>
      <c r="P134" s="74">
        <f t="shared" si="50"/>
        <v>-20.6</v>
      </c>
      <c r="Q134" s="74">
        <f t="shared" si="50"/>
        <v>-20.8</v>
      </c>
      <c r="R134" s="74">
        <f t="shared" si="50"/>
        <v>-20.9</v>
      </c>
      <c r="S134" s="74">
        <f>S25/$D$25%-100</f>
        <v>-20.8</v>
      </c>
      <c r="T134" s="74">
        <f>T25/$D$25%-100</f>
        <v>-21.1</v>
      </c>
      <c r="U134" s="74">
        <f t="shared" si="29"/>
        <v>-21.1</v>
      </c>
      <c r="V134" s="74">
        <f t="shared" si="30"/>
        <v>-21.1</v>
      </c>
      <c r="W134" s="74">
        <f t="shared" si="31"/>
        <v>-21.2</v>
      </c>
      <c r="X134" s="74">
        <f t="shared" si="32"/>
        <v>-21.2</v>
      </c>
      <c r="Y134" s="74">
        <f t="shared" si="33"/>
        <v>-21.2</v>
      </c>
    </row>
    <row r="135" spans="1:25" s="11" customFormat="1" x14ac:dyDescent="0.2">
      <c r="A135" s="11">
        <v>20</v>
      </c>
      <c r="B135" s="28">
        <v>225</v>
      </c>
      <c r="C135" s="34" t="s">
        <v>16</v>
      </c>
      <c r="D135" s="48">
        <v>0</v>
      </c>
      <c r="E135" s="74">
        <f>E26/$D$26%-100</f>
        <v>-1.8</v>
      </c>
      <c r="F135" s="74">
        <f t="shared" ref="F135:R135" si="51">F26/$D$26%-100</f>
        <v>-2.9</v>
      </c>
      <c r="G135" s="74">
        <f t="shared" si="51"/>
        <v>-3.8</v>
      </c>
      <c r="H135" s="74">
        <f t="shared" si="51"/>
        <v>-3.8</v>
      </c>
      <c r="I135" s="74">
        <f t="shared" si="51"/>
        <v>-3.8</v>
      </c>
      <c r="J135" s="74">
        <f t="shared" si="51"/>
        <v>-3.8</v>
      </c>
      <c r="K135" s="74">
        <f t="shared" si="51"/>
        <v>-4.3</v>
      </c>
      <c r="L135" s="74">
        <f t="shared" si="51"/>
        <v>-4.3</v>
      </c>
      <c r="M135" s="74">
        <f t="shared" si="51"/>
        <v>-4.3</v>
      </c>
      <c r="N135" s="74">
        <f t="shared" si="51"/>
        <v>-4.3</v>
      </c>
      <c r="O135" s="74">
        <f t="shared" si="51"/>
        <v>-5</v>
      </c>
      <c r="P135" s="74">
        <f t="shared" si="51"/>
        <v>-5</v>
      </c>
      <c r="Q135" s="74">
        <f t="shared" si="51"/>
        <v>-5.2</v>
      </c>
      <c r="R135" s="74">
        <f t="shared" si="51"/>
        <v>-5.3</v>
      </c>
      <c r="S135" s="74">
        <f>S26/$D$26%-100</f>
        <v>-5.3</v>
      </c>
      <c r="T135" s="74">
        <f>T26/$D$26%-100</f>
        <v>-5.4</v>
      </c>
      <c r="U135" s="74">
        <f t="shared" si="29"/>
        <v>-5.4</v>
      </c>
      <c r="V135" s="74">
        <f t="shared" si="30"/>
        <v>-5.5</v>
      </c>
      <c r="W135" s="74">
        <f t="shared" si="31"/>
        <v>-5.6</v>
      </c>
      <c r="X135" s="74">
        <f t="shared" si="32"/>
        <v>-5.9</v>
      </c>
      <c r="Y135" s="74">
        <f t="shared" si="33"/>
        <v>-6</v>
      </c>
    </row>
    <row r="136" spans="1:25" s="11" customFormat="1" x14ac:dyDescent="0.2">
      <c r="A136" s="11">
        <v>21</v>
      </c>
      <c r="B136" s="28">
        <v>226</v>
      </c>
      <c r="C136" s="34" t="s">
        <v>17</v>
      </c>
      <c r="D136" s="48">
        <v>0</v>
      </c>
      <c r="E136" s="74">
        <f>E27/$D$27%-100</f>
        <v>-2.5</v>
      </c>
      <c r="F136" s="74">
        <f t="shared" ref="F136:R136" si="52">F27/$D$27%-100</f>
        <v>-3.8</v>
      </c>
      <c r="G136" s="74">
        <f t="shared" si="52"/>
        <v>-5.7</v>
      </c>
      <c r="H136" s="74">
        <f t="shared" si="52"/>
        <v>-5.7</v>
      </c>
      <c r="I136" s="74">
        <f t="shared" si="52"/>
        <v>-5.7</v>
      </c>
      <c r="J136" s="74">
        <f t="shared" si="52"/>
        <v>-5.7</v>
      </c>
      <c r="K136" s="74">
        <f t="shared" si="52"/>
        <v>-7.3</v>
      </c>
      <c r="L136" s="74">
        <f t="shared" si="52"/>
        <v>-7.3</v>
      </c>
      <c r="M136" s="74">
        <f t="shared" si="52"/>
        <v>-7.3</v>
      </c>
      <c r="N136" s="74">
        <f t="shared" si="52"/>
        <v>-7.3</v>
      </c>
      <c r="O136" s="74">
        <f t="shared" si="52"/>
        <v>-8.3000000000000007</v>
      </c>
      <c r="P136" s="74">
        <f t="shared" si="52"/>
        <v>-8.6</v>
      </c>
      <c r="Q136" s="74">
        <f t="shared" si="52"/>
        <v>-8.9</v>
      </c>
      <c r="R136" s="74">
        <f t="shared" si="52"/>
        <v>-9.1</v>
      </c>
      <c r="S136" s="74">
        <f>S27/$D$27%-100</f>
        <v>-9.4</v>
      </c>
      <c r="T136" s="74">
        <f>T27/$D$27%-100</f>
        <v>-9.6</v>
      </c>
      <c r="U136" s="74">
        <f t="shared" si="29"/>
        <v>-9.6999999999999993</v>
      </c>
      <c r="V136" s="74">
        <f t="shared" si="30"/>
        <v>-9.9</v>
      </c>
      <c r="W136" s="74">
        <f t="shared" si="31"/>
        <v>-10</v>
      </c>
      <c r="X136" s="74">
        <f t="shared" si="32"/>
        <v>-10.199999999999999</v>
      </c>
      <c r="Y136" s="74">
        <f t="shared" si="33"/>
        <v>-10.4</v>
      </c>
    </row>
    <row r="137" spans="1:25" s="11" customFormat="1" x14ac:dyDescent="0.2">
      <c r="A137" s="11">
        <v>22</v>
      </c>
      <c r="B137" s="28">
        <v>231</v>
      </c>
      <c r="C137" s="34" t="s">
        <v>38</v>
      </c>
      <c r="D137" s="48">
        <v>0</v>
      </c>
      <c r="E137" s="74">
        <f>E28/$D$28%-100</f>
        <v>-14.8</v>
      </c>
      <c r="F137" s="74">
        <f t="shared" ref="F137:R137" si="53">F28/$D$28%-100</f>
        <v>-18.2</v>
      </c>
      <c r="G137" s="74">
        <f t="shared" si="53"/>
        <v>-23.6</v>
      </c>
      <c r="H137" s="74">
        <f t="shared" si="53"/>
        <v>-23.6</v>
      </c>
      <c r="I137" s="74">
        <f t="shared" si="53"/>
        <v>-23.6</v>
      </c>
      <c r="J137" s="74">
        <f t="shared" si="53"/>
        <v>-23.6</v>
      </c>
      <c r="K137" s="74">
        <f t="shared" si="53"/>
        <v>-23.8</v>
      </c>
      <c r="L137" s="74">
        <f t="shared" si="53"/>
        <v>-23.8</v>
      </c>
      <c r="M137" s="74">
        <f t="shared" si="53"/>
        <v>-23.8</v>
      </c>
      <c r="N137" s="74">
        <f t="shared" si="53"/>
        <v>-23.8</v>
      </c>
      <c r="O137" s="74">
        <f t="shared" si="53"/>
        <v>-26.7</v>
      </c>
      <c r="P137" s="74">
        <f t="shared" si="53"/>
        <v>-27</v>
      </c>
      <c r="Q137" s="74">
        <f t="shared" si="53"/>
        <v>-29.9</v>
      </c>
      <c r="R137" s="74">
        <f t="shared" si="53"/>
        <v>-30.3</v>
      </c>
      <c r="S137" s="74">
        <f>S28/$D$28%-100</f>
        <v>-30.3</v>
      </c>
      <c r="T137" s="74">
        <f>T28/$D$28%-100</f>
        <v>-31</v>
      </c>
      <c r="U137" s="74">
        <f t="shared" si="29"/>
        <v>-31.2</v>
      </c>
      <c r="V137" s="74">
        <f t="shared" si="30"/>
        <v>-31.3</v>
      </c>
      <c r="W137" s="74">
        <f t="shared" si="31"/>
        <v>-31.4</v>
      </c>
      <c r="X137" s="74">
        <f t="shared" si="32"/>
        <v>-31.3</v>
      </c>
      <c r="Y137" s="74">
        <f t="shared" si="33"/>
        <v>-31.3</v>
      </c>
    </row>
    <row r="138" spans="1:25" s="11" customFormat="1" x14ac:dyDescent="0.2">
      <c r="A138" s="11">
        <v>23</v>
      </c>
      <c r="B138" s="28">
        <v>235</v>
      </c>
      <c r="C138" s="34" t="s">
        <v>7</v>
      </c>
      <c r="D138" s="48">
        <v>0</v>
      </c>
      <c r="E138" s="74">
        <f>E29/$D$29%-100</f>
        <v>-5</v>
      </c>
      <c r="F138" s="74">
        <f t="shared" ref="F138:R138" si="54">F29/$D$29%-100</f>
        <v>-6.2</v>
      </c>
      <c r="G138" s="74">
        <f t="shared" si="54"/>
        <v>-7.5</v>
      </c>
      <c r="H138" s="74">
        <f t="shared" si="54"/>
        <v>-7.5</v>
      </c>
      <c r="I138" s="74">
        <f t="shared" si="54"/>
        <v>-7.5</v>
      </c>
      <c r="J138" s="74">
        <f t="shared" si="54"/>
        <v>-7.5</v>
      </c>
      <c r="K138" s="74">
        <f t="shared" si="54"/>
        <v>-8.8000000000000007</v>
      </c>
      <c r="L138" s="74">
        <f t="shared" si="54"/>
        <v>-8.8000000000000007</v>
      </c>
      <c r="M138" s="74">
        <f t="shared" si="54"/>
        <v>-8.8000000000000007</v>
      </c>
      <c r="N138" s="74">
        <f t="shared" si="54"/>
        <v>-8.8000000000000007</v>
      </c>
      <c r="O138" s="74">
        <f t="shared" si="54"/>
        <v>-9.1</v>
      </c>
      <c r="P138" s="74">
        <f t="shared" si="54"/>
        <v>-9.4</v>
      </c>
      <c r="Q138" s="74">
        <f t="shared" si="54"/>
        <v>-9.6</v>
      </c>
      <c r="R138" s="74">
        <f t="shared" si="54"/>
        <v>-9.8000000000000007</v>
      </c>
      <c r="S138" s="74">
        <f>S29/$D$29%-100</f>
        <v>-9.9</v>
      </c>
      <c r="T138" s="74">
        <f>T29/$D$29%-100</f>
        <v>-10.199999999999999</v>
      </c>
      <c r="U138" s="74">
        <f t="shared" si="29"/>
        <v>-10.3</v>
      </c>
      <c r="V138" s="74">
        <f t="shared" si="30"/>
        <v>-10.5</v>
      </c>
      <c r="W138" s="74">
        <f t="shared" si="31"/>
        <v>-10.9</v>
      </c>
      <c r="X138" s="74">
        <f t="shared" si="32"/>
        <v>-11</v>
      </c>
      <c r="Y138" s="74">
        <f t="shared" si="33"/>
        <v>-11.2</v>
      </c>
    </row>
    <row r="139" spans="1:25" s="11" customFormat="1" x14ac:dyDescent="0.2">
      <c r="A139" s="11">
        <v>24</v>
      </c>
      <c r="B139" s="28">
        <v>236</v>
      </c>
      <c r="C139" s="34" t="s">
        <v>18</v>
      </c>
      <c r="D139" s="48">
        <v>0</v>
      </c>
      <c r="E139" s="74">
        <f>E30/$D$30%-100</f>
        <v>-0.7</v>
      </c>
      <c r="F139" s="74">
        <f t="shared" ref="F139:R139" si="55">F30/$D$30%-100</f>
        <v>-1.7</v>
      </c>
      <c r="G139" s="74">
        <f t="shared" si="55"/>
        <v>-3.2</v>
      </c>
      <c r="H139" s="74">
        <f t="shared" si="55"/>
        <v>-3.2</v>
      </c>
      <c r="I139" s="74">
        <f t="shared" si="55"/>
        <v>-3.2</v>
      </c>
      <c r="J139" s="74">
        <f t="shared" si="55"/>
        <v>-3.2</v>
      </c>
      <c r="K139" s="74">
        <f t="shared" si="55"/>
        <v>-4.9000000000000004</v>
      </c>
      <c r="L139" s="74">
        <f t="shared" si="55"/>
        <v>-4.9000000000000004</v>
      </c>
      <c r="M139" s="74">
        <f t="shared" si="55"/>
        <v>-4.9000000000000004</v>
      </c>
      <c r="N139" s="74">
        <f t="shared" si="55"/>
        <v>-4.9000000000000004</v>
      </c>
      <c r="O139" s="74">
        <f t="shared" si="55"/>
        <v>-5.9</v>
      </c>
      <c r="P139" s="74">
        <f t="shared" si="55"/>
        <v>-6.1</v>
      </c>
      <c r="Q139" s="74">
        <f t="shared" si="55"/>
        <v>-6.2</v>
      </c>
      <c r="R139" s="74">
        <f t="shared" si="55"/>
        <v>-6.3</v>
      </c>
      <c r="S139" s="74">
        <f>S30/$D$30%-100</f>
        <v>-6.4</v>
      </c>
      <c r="T139" s="74">
        <f>T30/$D$30%-100</f>
        <v>-6.6</v>
      </c>
      <c r="U139" s="74">
        <f t="shared" si="29"/>
        <v>-6.7</v>
      </c>
      <c r="V139" s="74">
        <f t="shared" si="30"/>
        <v>-6.8</v>
      </c>
      <c r="W139" s="74">
        <f t="shared" si="31"/>
        <v>-6.9</v>
      </c>
      <c r="X139" s="74">
        <f t="shared" si="32"/>
        <v>-7.1</v>
      </c>
      <c r="Y139" s="74">
        <f t="shared" si="33"/>
        <v>-7.2</v>
      </c>
    </row>
    <row r="140" spans="1:25" s="1" customFormat="1" x14ac:dyDescent="0.2">
      <c r="A140" s="11">
        <v>25</v>
      </c>
      <c r="B140" s="41">
        <v>237</v>
      </c>
      <c r="C140" s="42" t="s">
        <v>40</v>
      </c>
      <c r="D140" s="51">
        <v>0</v>
      </c>
      <c r="E140" s="75">
        <f>E31/$D$31%-100</f>
        <v>-2.4</v>
      </c>
      <c r="F140" s="75">
        <f t="shared" ref="F140:R140" si="56">F31/$D$31%-100</f>
        <v>-3.7</v>
      </c>
      <c r="G140" s="75">
        <f t="shared" si="56"/>
        <v>-5.0999999999999996</v>
      </c>
      <c r="H140" s="75">
        <f t="shared" si="56"/>
        <v>-5.0999999999999996</v>
      </c>
      <c r="I140" s="75">
        <f t="shared" si="56"/>
        <v>-5.0999999999999996</v>
      </c>
      <c r="J140" s="75">
        <f t="shared" si="56"/>
        <v>-5.0999999999999996</v>
      </c>
      <c r="K140" s="75">
        <f t="shared" si="56"/>
        <v>-6</v>
      </c>
      <c r="L140" s="75">
        <f t="shared" si="56"/>
        <v>-6</v>
      </c>
      <c r="M140" s="75">
        <f t="shared" si="56"/>
        <v>-6</v>
      </c>
      <c r="N140" s="75">
        <f t="shared" si="56"/>
        <v>-6</v>
      </c>
      <c r="O140" s="75">
        <f t="shared" si="56"/>
        <v>-6.4</v>
      </c>
      <c r="P140" s="75">
        <f t="shared" si="56"/>
        <v>-6.6</v>
      </c>
      <c r="Q140" s="75">
        <f t="shared" si="56"/>
        <v>-6.7</v>
      </c>
      <c r="R140" s="75">
        <f t="shared" si="56"/>
        <v>-7.2</v>
      </c>
      <c r="S140" s="75">
        <f>S31/$D$31%-100</f>
        <v>-7.3</v>
      </c>
      <c r="T140" s="75">
        <f>T31/$D$31%-100</f>
        <v>-7.5</v>
      </c>
      <c r="U140" s="75">
        <f t="shared" si="29"/>
        <v>-7.6</v>
      </c>
      <c r="V140" s="75">
        <f t="shared" si="30"/>
        <v>-7.7</v>
      </c>
      <c r="W140" s="75">
        <f t="shared" si="31"/>
        <v>-8.1999999999999993</v>
      </c>
      <c r="X140" s="75">
        <f t="shared" si="32"/>
        <v>-8.3000000000000007</v>
      </c>
      <c r="Y140" s="75">
        <f t="shared" si="33"/>
        <v>-8.4</v>
      </c>
    </row>
    <row r="141" spans="1:25" s="2" customFormat="1" x14ac:dyDescent="0.2">
      <c r="A141" s="11">
        <v>26</v>
      </c>
      <c r="B141" s="28">
        <v>311</v>
      </c>
      <c r="C141" s="34" t="s">
        <v>6</v>
      </c>
      <c r="D141" s="48">
        <v>0</v>
      </c>
      <c r="E141" s="74">
        <f>E32/$D$32%-100</f>
        <v>-6.9</v>
      </c>
      <c r="F141" s="74">
        <f t="shared" ref="F141:R141" si="57">F32/$D$32%-100</f>
        <v>-10.4</v>
      </c>
      <c r="G141" s="74">
        <f t="shared" si="57"/>
        <v>-13.1</v>
      </c>
      <c r="H141" s="74">
        <f t="shared" si="57"/>
        <v>-13.1</v>
      </c>
      <c r="I141" s="74">
        <f t="shared" si="57"/>
        <v>-13.1</v>
      </c>
      <c r="J141" s="74">
        <f t="shared" si="57"/>
        <v>-13.1</v>
      </c>
      <c r="K141" s="74">
        <f t="shared" si="57"/>
        <v>-14</v>
      </c>
      <c r="L141" s="74">
        <f t="shared" si="57"/>
        <v>-14</v>
      </c>
      <c r="M141" s="74">
        <f t="shared" si="57"/>
        <v>-14</v>
      </c>
      <c r="N141" s="74">
        <f t="shared" si="57"/>
        <v>-14</v>
      </c>
      <c r="O141" s="74">
        <f t="shared" si="57"/>
        <v>-15.9</v>
      </c>
      <c r="P141" s="74">
        <f t="shared" si="57"/>
        <v>-16.100000000000001</v>
      </c>
      <c r="Q141" s="74">
        <f t="shared" si="57"/>
        <v>-15.9</v>
      </c>
      <c r="R141" s="74">
        <f t="shared" si="57"/>
        <v>-16.600000000000001</v>
      </c>
      <c r="S141" s="74">
        <f>S32/$D$32%-100</f>
        <v>-17.2</v>
      </c>
      <c r="T141" s="74">
        <f>T32/$D$32%-100</f>
        <v>-10.6</v>
      </c>
      <c r="U141" s="74">
        <f t="shared" si="29"/>
        <v>-17.8</v>
      </c>
      <c r="V141" s="74">
        <f t="shared" si="30"/>
        <v>-18</v>
      </c>
      <c r="W141" s="74">
        <f t="shared" si="31"/>
        <v>-18</v>
      </c>
      <c r="X141" s="74">
        <f t="shared" si="32"/>
        <v>-19</v>
      </c>
      <c r="Y141" s="74">
        <f t="shared" si="33"/>
        <v>-19.600000000000001</v>
      </c>
    </row>
    <row r="142" spans="1:25" s="12" customFormat="1" x14ac:dyDescent="0.2">
      <c r="A142" s="11">
        <v>27</v>
      </c>
      <c r="B142" s="28">
        <v>315</v>
      </c>
      <c r="C142" s="34" t="s">
        <v>19</v>
      </c>
      <c r="D142" s="48">
        <v>0</v>
      </c>
      <c r="E142" s="74">
        <f>E33/$D$33%-100</f>
        <v>-1.1000000000000001</v>
      </c>
      <c r="F142" s="74">
        <f t="shared" ref="F142:R142" si="58">F33/$D$33%-100</f>
        <v>-2.4</v>
      </c>
      <c r="G142" s="74">
        <f t="shared" si="58"/>
        <v>-3.2</v>
      </c>
      <c r="H142" s="74">
        <f t="shared" si="58"/>
        <v>-3.2</v>
      </c>
      <c r="I142" s="74">
        <f t="shared" si="58"/>
        <v>-3.2</v>
      </c>
      <c r="J142" s="74">
        <f t="shared" si="58"/>
        <v>-3.2</v>
      </c>
      <c r="K142" s="74">
        <f t="shared" si="58"/>
        <v>-3.9</v>
      </c>
      <c r="L142" s="74">
        <f t="shared" si="58"/>
        <v>-3.9</v>
      </c>
      <c r="M142" s="74">
        <f t="shared" si="58"/>
        <v>-3.9</v>
      </c>
      <c r="N142" s="74">
        <f t="shared" si="58"/>
        <v>-3.9</v>
      </c>
      <c r="O142" s="74">
        <f t="shared" si="58"/>
        <v>-4.5</v>
      </c>
      <c r="P142" s="74">
        <f t="shared" si="58"/>
        <v>-4.7</v>
      </c>
      <c r="Q142" s="74">
        <f t="shared" si="58"/>
        <v>-4.9000000000000004</v>
      </c>
      <c r="R142" s="74">
        <f t="shared" si="58"/>
        <v>-5</v>
      </c>
      <c r="S142" s="74">
        <f>S33/$D$33%-100</f>
        <v>-5.0999999999999996</v>
      </c>
      <c r="T142" s="74">
        <f>T33/$D$33%-100</f>
        <v>-5.3</v>
      </c>
      <c r="U142" s="74">
        <f t="shared" si="29"/>
        <v>-5.4</v>
      </c>
      <c r="V142" s="74">
        <f t="shared" si="30"/>
        <v>-5.5</v>
      </c>
      <c r="W142" s="74">
        <f t="shared" si="31"/>
        <v>-5.7</v>
      </c>
      <c r="X142" s="74">
        <f t="shared" si="32"/>
        <v>-6</v>
      </c>
      <c r="Y142" s="74">
        <f t="shared" si="33"/>
        <v>-6</v>
      </c>
    </row>
    <row r="143" spans="1:25" x14ac:dyDescent="0.2">
      <c r="A143" s="11">
        <v>28</v>
      </c>
      <c r="B143" s="28">
        <v>316</v>
      </c>
      <c r="C143" s="34" t="s">
        <v>45</v>
      </c>
      <c r="D143" s="48">
        <v>0</v>
      </c>
      <c r="E143" s="74">
        <f>E34/$D$34%-100</f>
        <v>-2.2999999999999998</v>
      </c>
      <c r="F143" s="74">
        <f t="shared" ref="F143:R143" si="59">F34/$D$34%-100</f>
        <v>-3.5</v>
      </c>
      <c r="G143" s="74">
        <f t="shared" si="59"/>
        <v>-4.9000000000000004</v>
      </c>
      <c r="H143" s="74">
        <f t="shared" si="59"/>
        <v>-4.9000000000000004</v>
      </c>
      <c r="I143" s="74">
        <f t="shared" si="59"/>
        <v>-4.9000000000000004</v>
      </c>
      <c r="J143" s="74">
        <f t="shared" si="59"/>
        <v>-4.9000000000000004</v>
      </c>
      <c r="K143" s="74">
        <f t="shared" si="59"/>
        <v>-5.7</v>
      </c>
      <c r="L143" s="74">
        <f t="shared" si="59"/>
        <v>-5.7</v>
      </c>
      <c r="M143" s="74">
        <f t="shared" si="59"/>
        <v>-5.7</v>
      </c>
      <c r="N143" s="74">
        <f t="shared" si="59"/>
        <v>-5.7</v>
      </c>
      <c r="O143" s="74">
        <f t="shared" si="59"/>
        <v>-6.8</v>
      </c>
      <c r="P143" s="74">
        <f t="shared" si="59"/>
        <v>-6.9</v>
      </c>
      <c r="Q143" s="74">
        <f t="shared" si="59"/>
        <v>-7.1</v>
      </c>
      <c r="R143" s="74">
        <f t="shared" si="59"/>
        <v>-7.2</v>
      </c>
      <c r="S143" s="74">
        <f>S34/$D$34%-100</f>
        <v>-7.3</v>
      </c>
      <c r="T143" s="74">
        <f>T34/$D$34%-100</f>
        <v>-7.5</v>
      </c>
      <c r="U143" s="74">
        <f t="shared" si="29"/>
        <v>-7.6</v>
      </c>
      <c r="V143" s="74">
        <f t="shared" si="30"/>
        <v>-7.8</v>
      </c>
      <c r="W143" s="74">
        <f t="shared" si="31"/>
        <v>-7.9</v>
      </c>
      <c r="X143" s="74">
        <f t="shared" si="32"/>
        <v>-8</v>
      </c>
      <c r="Y143" s="74">
        <f t="shared" si="33"/>
        <v>-8.1999999999999993</v>
      </c>
    </row>
    <row r="144" spans="1:25" customFormat="1" x14ac:dyDescent="0.2">
      <c r="A144" s="11">
        <v>29</v>
      </c>
      <c r="B144" s="28">
        <v>317</v>
      </c>
      <c r="C144" s="34" t="s">
        <v>20</v>
      </c>
      <c r="D144" s="48">
        <v>0</v>
      </c>
      <c r="E144" s="74">
        <f>E35/$D$35%-100</f>
        <v>-1.7</v>
      </c>
      <c r="F144" s="74">
        <f t="shared" ref="F144:R144" si="60">F35/$D$35%-100</f>
        <v>-2.6</v>
      </c>
      <c r="G144" s="74">
        <f t="shared" si="60"/>
        <v>-4.0999999999999996</v>
      </c>
      <c r="H144" s="74">
        <f t="shared" si="60"/>
        <v>-4.0999999999999996</v>
      </c>
      <c r="I144" s="74">
        <f t="shared" si="60"/>
        <v>-4.0999999999999996</v>
      </c>
      <c r="J144" s="74">
        <f t="shared" si="60"/>
        <v>-4.0999999999999996</v>
      </c>
      <c r="K144" s="74">
        <f t="shared" si="60"/>
        <v>-5.7</v>
      </c>
      <c r="L144" s="74">
        <f t="shared" si="60"/>
        <v>-5.7</v>
      </c>
      <c r="M144" s="74">
        <f t="shared" si="60"/>
        <v>-5.7</v>
      </c>
      <c r="N144" s="74">
        <f t="shared" si="60"/>
        <v>-5.7</v>
      </c>
      <c r="O144" s="74">
        <f t="shared" si="60"/>
        <v>-6.7</v>
      </c>
      <c r="P144" s="74">
        <f t="shared" si="60"/>
        <v>-6.9</v>
      </c>
      <c r="Q144" s="74">
        <f t="shared" si="60"/>
        <v>-7</v>
      </c>
      <c r="R144" s="74">
        <f t="shared" si="60"/>
        <v>-7.1</v>
      </c>
      <c r="S144" s="74">
        <f>S35/$D$35%-100</f>
        <v>-7.3</v>
      </c>
      <c r="T144" s="74">
        <f>T35/$D$35%-100</f>
        <v>-7.5</v>
      </c>
      <c r="U144" s="74">
        <f t="shared" si="29"/>
        <v>-7.5</v>
      </c>
      <c r="V144" s="74">
        <f t="shared" si="30"/>
        <v>-7.7</v>
      </c>
      <c r="W144" s="74">
        <f t="shared" si="31"/>
        <v>-7.8</v>
      </c>
      <c r="X144" s="74">
        <f t="shared" si="32"/>
        <v>-8.1</v>
      </c>
      <c r="Y144" s="74">
        <f t="shared" si="33"/>
        <v>-8.1999999999999993</v>
      </c>
    </row>
    <row r="145" spans="1:25" s="25" customFormat="1" x14ac:dyDescent="0.2">
      <c r="A145" s="11">
        <v>30</v>
      </c>
      <c r="B145" s="28">
        <v>325</v>
      </c>
      <c r="C145" s="34" t="s">
        <v>5</v>
      </c>
      <c r="D145" s="48">
        <v>0</v>
      </c>
      <c r="E145" s="74">
        <f>E36/$D$36%-100</f>
        <v>-3.3</v>
      </c>
      <c r="F145" s="74">
        <f t="shared" ref="F145:R145" si="61">F36/$D$36%-100</f>
        <v>-5.0999999999999996</v>
      </c>
      <c r="G145" s="74">
        <f t="shared" si="61"/>
        <v>-7.4</v>
      </c>
      <c r="H145" s="74">
        <f t="shared" si="61"/>
        <v>-7.4</v>
      </c>
      <c r="I145" s="74">
        <f t="shared" si="61"/>
        <v>-7.4</v>
      </c>
      <c r="J145" s="74">
        <f t="shared" si="61"/>
        <v>-7.4</v>
      </c>
      <c r="K145" s="74">
        <f t="shared" si="61"/>
        <v>-9.6</v>
      </c>
      <c r="L145" s="74">
        <f t="shared" si="61"/>
        <v>-9.6</v>
      </c>
      <c r="M145" s="74">
        <f t="shared" si="61"/>
        <v>-9.6</v>
      </c>
      <c r="N145" s="74">
        <f t="shared" si="61"/>
        <v>-9.6</v>
      </c>
      <c r="O145" s="74">
        <f t="shared" si="61"/>
        <v>-10.3</v>
      </c>
      <c r="P145" s="74">
        <f t="shared" si="61"/>
        <v>-10.4</v>
      </c>
      <c r="Q145" s="74">
        <f t="shared" si="61"/>
        <v>-10.6</v>
      </c>
      <c r="R145" s="74">
        <f t="shared" si="61"/>
        <v>-10.6</v>
      </c>
      <c r="S145" s="74">
        <f>S36/$D$36%-100</f>
        <v>-10.7</v>
      </c>
      <c r="T145" s="74">
        <f>T36/$D$36%-100</f>
        <v>-10.7</v>
      </c>
      <c r="U145" s="74">
        <f t="shared" si="29"/>
        <v>-10.7</v>
      </c>
      <c r="V145" s="74">
        <f t="shared" si="30"/>
        <v>-10.8</v>
      </c>
      <c r="W145" s="74">
        <f t="shared" si="31"/>
        <v>-10.9</v>
      </c>
      <c r="X145" s="74">
        <f t="shared" si="32"/>
        <v>-11.1</v>
      </c>
      <c r="Y145" s="74">
        <f t="shared" si="33"/>
        <v>-11.4</v>
      </c>
    </row>
    <row r="146" spans="1:25" customFormat="1" x14ac:dyDescent="0.2">
      <c r="A146" s="11">
        <v>31</v>
      </c>
      <c r="B146" s="28">
        <v>326</v>
      </c>
      <c r="C146" s="34" t="s">
        <v>21</v>
      </c>
      <c r="D146" s="48">
        <v>0</v>
      </c>
      <c r="E146" s="74">
        <f>E37/$D$37%-100</f>
        <v>-1.4</v>
      </c>
      <c r="F146" s="74">
        <f t="shared" ref="F146:R146" si="62">F37/$D$37%-100</f>
        <v>-2.5</v>
      </c>
      <c r="G146" s="74">
        <f t="shared" si="62"/>
        <v>-3.7</v>
      </c>
      <c r="H146" s="74">
        <f t="shared" si="62"/>
        <v>-3.7</v>
      </c>
      <c r="I146" s="74">
        <f t="shared" si="62"/>
        <v>-3.7</v>
      </c>
      <c r="J146" s="74">
        <f t="shared" si="62"/>
        <v>-3.7</v>
      </c>
      <c r="K146" s="74">
        <f t="shared" si="62"/>
        <v>-4.5999999999999996</v>
      </c>
      <c r="L146" s="74">
        <f t="shared" si="62"/>
        <v>-4.5999999999999996</v>
      </c>
      <c r="M146" s="74">
        <f t="shared" si="62"/>
        <v>-4.5999999999999996</v>
      </c>
      <c r="N146" s="74">
        <f t="shared" si="62"/>
        <v>-4.5999999999999996</v>
      </c>
      <c r="O146" s="74">
        <f t="shared" si="62"/>
        <v>-5.2</v>
      </c>
      <c r="P146" s="74">
        <f t="shared" si="62"/>
        <v>-5.3</v>
      </c>
      <c r="Q146" s="74">
        <f t="shared" si="62"/>
        <v>-5.4</v>
      </c>
      <c r="R146" s="74">
        <f t="shared" si="62"/>
        <v>-5.6</v>
      </c>
      <c r="S146" s="74">
        <f>S37/$D$37%-100</f>
        <v>-5.7</v>
      </c>
      <c r="T146" s="74">
        <f>T37/$D$37%-100</f>
        <v>-5.8</v>
      </c>
      <c r="U146" s="74">
        <f t="shared" si="29"/>
        <v>-5.9</v>
      </c>
      <c r="V146" s="74">
        <f t="shared" si="30"/>
        <v>-6</v>
      </c>
      <c r="W146" s="74">
        <f t="shared" si="31"/>
        <v>-6.4</v>
      </c>
      <c r="X146" s="74">
        <f t="shared" si="32"/>
        <v>-6.5</v>
      </c>
      <c r="Y146" s="74">
        <f t="shared" si="33"/>
        <v>-6.6</v>
      </c>
    </row>
    <row r="147" spans="1:25" x14ac:dyDescent="0.2">
      <c r="A147" s="11">
        <v>32</v>
      </c>
      <c r="B147" s="28">
        <v>327</v>
      </c>
      <c r="C147" s="34" t="s">
        <v>25</v>
      </c>
      <c r="D147" s="48">
        <v>0</v>
      </c>
      <c r="E147" s="74">
        <f>E38/$D$38%-100</f>
        <v>-4.0999999999999996</v>
      </c>
      <c r="F147" s="74">
        <f t="shared" ref="F147:R147" si="63">F38/$D$38%-100</f>
        <v>-6.8</v>
      </c>
      <c r="G147" s="74">
        <f t="shared" si="63"/>
        <v>-8.8000000000000007</v>
      </c>
      <c r="H147" s="74">
        <f t="shared" si="63"/>
        <v>-8.8000000000000007</v>
      </c>
      <c r="I147" s="74">
        <f t="shared" si="63"/>
        <v>-8.8000000000000007</v>
      </c>
      <c r="J147" s="74">
        <f t="shared" si="63"/>
        <v>-8.8000000000000007</v>
      </c>
      <c r="K147" s="74">
        <f t="shared" si="63"/>
        <v>-9.6999999999999993</v>
      </c>
      <c r="L147" s="74">
        <f t="shared" si="63"/>
        <v>-9.6999999999999993</v>
      </c>
      <c r="M147" s="74">
        <f t="shared" si="63"/>
        <v>-9.6999999999999993</v>
      </c>
      <c r="N147" s="74">
        <f t="shared" si="63"/>
        <v>-9.6999999999999993</v>
      </c>
      <c r="O147" s="74">
        <f t="shared" si="63"/>
        <v>-10.199999999999999</v>
      </c>
      <c r="P147" s="74">
        <f t="shared" si="63"/>
        <v>-10.3</v>
      </c>
      <c r="Q147" s="74">
        <f t="shared" si="63"/>
        <v>-10.4</v>
      </c>
      <c r="R147" s="74">
        <f t="shared" si="63"/>
        <v>-10.6</v>
      </c>
      <c r="S147" s="74">
        <f>S38/$D$38%-100</f>
        <v>-10.7</v>
      </c>
      <c r="T147" s="74">
        <f>T38/$D$38%-100</f>
        <v>-10.8</v>
      </c>
      <c r="U147" s="74">
        <f t="shared" si="29"/>
        <v>-10.9</v>
      </c>
      <c r="V147" s="74">
        <f t="shared" si="30"/>
        <v>-11.1</v>
      </c>
      <c r="W147" s="74">
        <f t="shared" si="31"/>
        <v>-11.2</v>
      </c>
      <c r="X147" s="74">
        <f t="shared" si="32"/>
        <v>-11.3</v>
      </c>
      <c r="Y147" s="74">
        <f t="shared" si="33"/>
        <v>-11.5</v>
      </c>
    </row>
    <row r="148" spans="1:25" s="11" customFormat="1" x14ac:dyDescent="0.2">
      <c r="A148" s="11">
        <v>33</v>
      </c>
      <c r="B148" s="28">
        <v>335</v>
      </c>
      <c r="C148" s="34" t="s">
        <v>3</v>
      </c>
      <c r="D148" s="48">
        <v>0</v>
      </c>
      <c r="E148" s="74">
        <f>E39/$D$39%-100</f>
        <v>-1.8</v>
      </c>
      <c r="F148" s="74">
        <f t="shared" ref="F148:R148" si="64">F39/$D$39%-100</f>
        <v>-3.6</v>
      </c>
      <c r="G148" s="74">
        <f t="shared" si="64"/>
        <v>-5.8</v>
      </c>
      <c r="H148" s="74">
        <f t="shared" si="64"/>
        <v>-5.8</v>
      </c>
      <c r="I148" s="74">
        <f t="shared" si="64"/>
        <v>-5.8</v>
      </c>
      <c r="J148" s="74">
        <f t="shared" si="64"/>
        <v>-5.8</v>
      </c>
      <c r="K148" s="74">
        <f t="shared" si="64"/>
        <v>-6.8</v>
      </c>
      <c r="L148" s="74">
        <f t="shared" si="64"/>
        <v>-6.8</v>
      </c>
      <c r="M148" s="74">
        <f t="shared" si="64"/>
        <v>-6.8</v>
      </c>
      <c r="N148" s="74">
        <f t="shared" si="64"/>
        <v>-6.8</v>
      </c>
      <c r="O148" s="74">
        <f t="shared" si="64"/>
        <v>-7.6</v>
      </c>
      <c r="P148" s="74">
        <f t="shared" si="64"/>
        <v>-7.7</v>
      </c>
      <c r="Q148" s="74">
        <f t="shared" si="64"/>
        <v>-8</v>
      </c>
      <c r="R148" s="74">
        <f t="shared" si="64"/>
        <v>-8.1</v>
      </c>
      <c r="S148" s="74">
        <f>S39/$D$39%-100</f>
        <v>-8.3000000000000007</v>
      </c>
      <c r="T148" s="74">
        <f>T39/$D$39%-100</f>
        <v>-8.4</v>
      </c>
      <c r="U148" s="74">
        <f t="shared" si="29"/>
        <v>-8.4</v>
      </c>
      <c r="V148" s="74">
        <f t="shared" si="30"/>
        <v>-8.6</v>
      </c>
      <c r="W148" s="74">
        <f t="shared" si="31"/>
        <v>-8.6999999999999993</v>
      </c>
      <c r="X148" s="74">
        <f t="shared" si="32"/>
        <v>-8.9</v>
      </c>
      <c r="Y148" s="74">
        <f t="shared" si="33"/>
        <v>-9</v>
      </c>
    </row>
    <row r="149" spans="1:25" s="11" customFormat="1" x14ac:dyDescent="0.2">
      <c r="A149" s="11">
        <v>34</v>
      </c>
      <c r="B149" s="28">
        <v>336</v>
      </c>
      <c r="C149" s="34" t="s">
        <v>29</v>
      </c>
      <c r="D149" s="48">
        <v>0</v>
      </c>
      <c r="E149" s="74">
        <f>E40/$D$40%-100</f>
        <v>-2.4</v>
      </c>
      <c r="F149" s="74">
        <f t="shared" ref="F149:R149" si="65">F40/$D$40%-100</f>
        <v>-3.9</v>
      </c>
      <c r="G149" s="74">
        <f t="shared" si="65"/>
        <v>-5.3</v>
      </c>
      <c r="H149" s="74">
        <f t="shared" si="65"/>
        <v>-5.3</v>
      </c>
      <c r="I149" s="74">
        <f t="shared" si="65"/>
        <v>-5.3</v>
      </c>
      <c r="J149" s="74">
        <f t="shared" si="65"/>
        <v>-5.3</v>
      </c>
      <c r="K149" s="74">
        <f t="shared" si="65"/>
        <v>-7.1</v>
      </c>
      <c r="L149" s="74">
        <f t="shared" si="65"/>
        <v>-7.1</v>
      </c>
      <c r="M149" s="74">
        <f t="shared" si="65"/>
        <v>-7.1</v>
      </c>
      <c r="N149" s="74">
        <f t="shared" si="65"/>
        <v>-7.1</v>
      </c>
      <c r="O149" s="74">
        <f t="shared" si="65"/>
        <v>-8</v>
      </c>
      <c r="P149" s="74">
        <f t="shared" si="65"/>
        <v>-8.1</v>
      </c>
      <c r="Q149" s="74">
        <f t="shared" si="65"/>
        <v>-8.4</v>
      </c>
      <c r="R149" s="74">
        <f t="shared" si="65"/>
        <v>-8.6</v>
      </c>
      <c r="S149" s="74">
        <f>S40/$D$40%-100</f>
        <v>-8.6999999999999993</v>
      </c>
      <c r="T149" s="74">
        <f>T40/$D$40%-100</f>
        <v>-8.8000000000000007</v>
      </c>
      <c r="U149" s="74">
        <f t="shared" si="29"/>
        <v>-9</v>
      </c>
      <c r="V149" s="74">
        <f t="shared" si="30"/>
        <v>-9.1</v>
      </c>
      <c r="W149" s="74">
        <f t="shared" si="31"/>
        <v>-9.3000000000000007</v>
      </c>
      <c r="X149" s="74">
        <f t="shared" si="32"/>
        <v>-9.4</v>
      </c>
      <c r="Y149" s="74">
        <f t="shared" si="33"/>
        <v>-9.5</v>
      </c>
    </row>
    <row r="150" spans="1:25" s="11" customFormat="1" x14ac:dyDescent="0.2">
      <c r="A150" s="11">
        <v>35</v>
      </c>
      <c r="B150" s="41">
        <v>337</v>
      </c>
      <c r="C150" s="42" t="s">
        <v>41</v>
      </c>
      <c r="D150" s="51">
        <v>0</v>
      </c>
      <c r="E150" s="75">
        <f>E41/$D$41%-100</f>
        <v>-2</v>
      </c>
      <c r="F150" s="75">
        <f t="shared" ref="F150:R150" si="66">F41/$D$41%-100</f>
        <v>-3.3</v>
      </c>
      <c r="G150" s="75">
        <f t="shared" si="66"/>
        <v>-5.0999999999999996</v>
      </c>
      <c r="H150" s="75">
        <f t="shared" si="66"/>
        <v>-5.0999999999999996</v>
      </c>
      <c r="I150" s="75">
        <f t="shared" si="66"/>
        <v>-5.0999999999999996</v>
      </c>
      <c r="J150" s="75">
        <f t="shared" si="66"/>
        <v>-5.0999999999999996</v>
      </c>
      <c r="K150" s="75">
        <f t="shared" si="66"/>
        <v>-6.1</v>
      </c>
      <c r="L150" s="75">
        <f t="shared" si="66"/>
        <v>-6.1</v>
      </c>
      <c r="M150" s="75">
        <f t="shared" si="66"/>
        <v>-6.1</v>
      </c>
      <c r="N150" s="75">
        <f t="shared" si="66"/>
        <v>-6.1</v>
      </c>
      <c r="O150" s="75">
        <f t="shared" si="66"/>
        <v>-7</v>
      </c>
      <c r="P150" s="75">
        <f t="shared" si="66"/>
        <v>-7.1</v>
      </c>
      <c r="Q150" s="75">
        <f t="shared" si="66"/>
        <v>-7.1</v>
      </c>
      <c r="R150" s="75">
        <f t="shared" si="66"/>
        <v>-7.2</v>
      </c>
      <c r="S150" s="75">
        <f>S41/$D$41%-100</f>
        <v>-7.3</v>
      </c>
      <c r="T150" s="75">
        <f>T41/$D$41%-100</f>
        <v>-7.4</v>
      </c>
      <c r="U150" s="75">
        <f t="shared" si="29"/>
        <v>-7.5</v>
      </c>
      <c r="V150" s="75">
        <f t="shared" si="30"/>
        <v>-7.6</v>
      </c>
      <c r="W150" s="75">
        <f t="shared" si="31"/>
        <v>-7.6</v>
      </c>
      <c r="X150" s="75">
        <f t="shared" si="32"/>
        <v>-7.7</v>
      </c>
      <c r="Y150" s="75">
        <f t="shared" si="33"/>
        <v>-7.8</v>
      </c>
    </row>
    <row r="151" spans="1:25" s="11" customFormat="1" x14ac:dyDescent="0.2">
      <c r="A151" s="11">
        <v>36</v>
      </c>
      <c r="B151" s="28">
        <v>415</v>
      </c>
      <c r="C151" s="34" t="s">
        <v>9</v>
      </c>
      <c r="D151" s="48">
        <v>0</v>
      </c>
      <c r="E151" s="74">
        <f>E42/$D$42%-100</f>
        <v>7.1</v>
      </c>
      <c r="F151" s="74">
        <f t="shared" ref="F151:R151" si="67">F42/$D$42%-100</f>
        <v>5.3</v>
      </c>
      <c r="G151" s="74">
        <f t="shared" si="67"/>
        <v>4.2</v>
      </c>
      <c r="H151" s="74">
        <f t="shared" si="67"/>
        <v>4.2</v>
      </c>
      <c r="I151" s="74">
        <f t="shared" si="67"/>
        <v>4.2</v>
      </c>
      <c r="J151" s="74">
        <f t="shared" si="67"/>
        <v>4.2</v>
      </c>
      <c r="K151" s="74">
        <f t="shared" si="67"/>
        <v>1.5</v>
      </c>
      <c r="L151" s="74">
        <f t="shared" si="67"/>
        <v>1.5</v>
      </c>
      <c r="M151" s="74">
        <f t="shared" si="67"/>
        <v>1.5</v>
      </c>
      <c r="N151" s="74">
        <f t="shared" si="67"/>
        <v>1.5</v>
      </c>
      <c r="O151" s="74">
        <f t="shared" si="67"/>
        <v>0</v>
      </c>
      <c r="P151" s="74">
        <f t="shared" si="67"/>
        <v>-0.6</v>
      </c>
      <c r="Q151" s="74">
        <f t="shared" si="67"/>
        <v>-0.9</v>
      </c>
      <c r="R151" s="74">
        <f t="shared" si="67"/>
        <v>-1.2</v>
      </c>
      <c r="S151" s="74">
        <f>S42/$D$42%-100</f>
        <v>-1.6</v>
      </c>
      <c r="T151" s="74">
        <f>T42/$D$42%-100</f>
        <v>-1.6</v>
      </c>
      <c r="U151" s="74">
        <f t="shared" si="29"/>
        <v>-1.7</v>
      </c>
      <c r="V151" s="74">
        <f t="shared" si="30"/>
        <v>-1.7</v>
      </c>
      <c r="W151" s="74">
        <f t="shared" si="31"/>
        <v>-2.7</v>
      </c>
      <c r="X151" s="74">
        <f t="shared" si="32"/>
        <v>-3.1</v>
      </c>
      <c r="Y151" s="74">
        <f t="shared" si="33"/>
        <v>-3.1</v>
      </c>
    </row>
    <row r="152" spans="1:25" s="11" customFormat="1" x14ac:dyDescent="0.2">
      <c r="A152" s="11">
        <v>37</v>
      </c>
      <c r="B152" s="28">
        <v>416</v>
      </c>
      <c r="C152" s="34" t="s">
        <v>27</v>
      </c>
      <c r="D152" s="48">
        <v>0</v>
      </c>
      <c r="E152" s="74">
        <f>E43/$D$43%-100</f>
        <v>-1.7</v>
      </c>
      <c r="F152" s="74">
        <f t="shared" ref="F152:R152" si="68">F43/$D$43%-100</f>
        <v>-2.8</v>
      </c>
      <c r="G152" s="74">
        <f t="shared" si="68"/>
        <v>-4</v>
      </c>
      <c r="H152" s="74">
        <f t="shared" si="68"/>
        <v>-4</v>
      </c>
      <c r="I152" s="74">
        <f t="shared" si="68"/>
        <v>-4</v>
      </c>
      <c r="J152" s="74">
        <f t="shared" si="68"/>
        <v>-4</v>
      </c>
      <c r="K152" s="74">
        <f t="shared" si="68"/>
        <v>-5.4</v>
      </c>
      <c r="L152" s="74">
        <f t="shared" si="68"/>
        <v>-5.4</v>
      </c>
      <c r="M152" s="74">
        <f t="shared" si="68"/>
        <v>-5.4</v>
      </c>
      <c r="N152" s="74">
        <f t="shared" si="68"/>
        <v>-5.4</v>
      </c>
      <c r="O152" s="74">
        <f t="shared" si="68"/>
        <v>-5.8</v>
      </c>
      <c r="P152" s="74">
        <f t="shared" si="68"/>
        <v>-6</v>
      </c>
      <c r="Q152" s="74">
        <f t="shared" si="68"/>
        <v>-6.2</v>
      </c>
      <c r="R152" s="74">
        <f t="shared" si="68"/>
        <v>-6.3</v>
      </c>
      <c r="S152" s="74">
        <f>S43/$D$43%-100</f>
        <v>-6.6</v>
      </c>
      <c r="T152" s="74">
        <f>T43/$D$43%-100</f>
        <v>-6.8</v>
      </c>
      <c r="U152" s="74">
        <f t="shared" si="29"/>
        <v>-6.8</v>
      </c>
      <c r="V152" s="74">
        <f t="shared" si="30"/>
        <v>-7.1</v>
      </c>
      <c r="W152" s="74">
        <f t="shared" si="31"/>
        <v>-7.1</v>
      </c>
      <c r="X152" s="74">
        <f t="shared" si="32"/>
        <v>-7.4</v>
      </c>
      <c r="Y152" s="74">
        <f t="shared" si="33"/>
        <v>-7.5</v>
      </c>
    </row>
    <row r="153" spans="1:25" s="11" customFormat="1" x14ac:dyDescent="0.2">
      <c r="A153" s="11">
        <v>38</v>
      </c>
      <c r="B153" s="28">
        <v>417</v>
      </c>
      <c r="C153" s="34" t="s">
        <v>22</v>
      </c>
      <c r="D153" s="48">
        <v>0</v>
      </c>
      <c r="E153" s="74">
        <f>E44/$D$44%-100</f>
        <v>-1.6</v>
      </c>
      <c r="F153" s="74">
        <f t="shared" ref="F153:R153" si="69">F44/$D$44%-100</f>
        <v>-2.8</v>
      </c>
      <c r="G153" s="74">
        <f t="shared" si="69"/>
        <v>-4.5999999999999996</v>
      </c>
      <c r="H153" s="74">
        <f t="shared" si="69"/>
        <v>-4.5999999999999996</v>
      </c>
      <c r="I153" s="74">
        <f t="shared" si="69"/>
        <v>-4.5999999999999996</v>
      </c>
      <c r="J153" s="74">
        <f t="shared" si="69"/>
        <v>-4.5999999999999996</v>
      </c>
      <c r="K153" s="74">
        <f t="shared" si="69"/>
        <v>-4.3</v>
      </c>
      <c r="L153" s="74">
        <f t="shared" si="69"/>
        <v>-4.3</v>
      </c>
      <c r="M153" s="74">
        <f t="shared" si="69"/>
        <v>-4.3</v>
      </c>
      <c r="N153" s="74">
        <f t="shared" si="69"/>
        <v>-4.3</v>
      </c>
      <c r="O153" s="74">
        <f t="shared" si="69"/>
        <v>-4.9000000000000004</v>
      </c>
      <c r="P153" s="74">
        <f t="shared" si="69"/>
        <v>-5</v>
      </c>
      <c r="Q153" s="74">
        <f t="shared" si="69"/>
        <v>-5.0999999999999996</v>
      </c>
      <c r="R153" s="74">
        <f t="shared" si="69"/>
        <v>-5.6</v>
      </c>
      <c r="S153" s="74">
        <f>S44/$D$44%-100</f>
        <v>-5.7</v>
      </c>
      <c r="T153" s="74">
        <f>T44/$D$44%-100</f>
        <v>-5.8</v>
      </c>
      <c r="U153" s="74">
        <f t="shared" si="29"/>
        <v>-5.8</v>
      </c>
      <c r="V153" s="74">
        <f t="shared" si="30"/>
        <v>-5.9</v>
      </c>
      <c r="W153" s="74">
        <f t="shared" si="31"/>
        <v>-6</v>
      </c>
      <c r="X153" s="74">
        <f t="shared" si="32"/>
        <v>-6.3</v>
      </c>
      <c r="Y153" s="74">
        <f t="shared" si="33"/>
        <v>-6.3</v>
      </c>
    </row>
    <row r="154" spans="1:25" s="1" customFormat="1" x14ac:dyDescent="0.2">
      <c r="A154" s="11">
        <v>39</v>
      </c>
      <c r="B154" s="28">
        <v>421</v>
      </c>
      <c r="C154" s="34" t="s">
        <v>39</v>
      </c>
      <c r="D154" s="48">
        <v>0</v>
      </c>
      <c r="E154" s="74">
        <f>E45/$D$45%-100</f>
        <v>-0.5</v>
      </c>
      <c r="F154" s="74">
        <f t="shared" ref="F154:R154" si="70">F45/$D$45%-100</f>
        <v>-2.9</v>
      </c>
      <c r="G154" s="74">
        <f t="shared" si="70"/>
        <v>-4.4000000000000004</v>
      </c>
      <c r="H154" s="74">
        <f t="shared" si="70"/>
        <v>-4.4000000000000004</v>
      </c>
      <c r="I154" s="74">
        <f t="shared" si="70"/>
        <v>-4.4000000000000004</v>
      </c>
      <c r="J154" s="74">
        <f t="shared" si="70"/>
        <v>-4.4000000000000004</v>
      </c>
      <c r="K154" s="74">
        <f t="shared" si="70"/>
        <v>-5.5</v>
      </c>
      <c r="L154" s="74">
        <f t="shared" si="70"/>
        <v>-5.5</v>
      </c>
      <c r="M154" s="74">
        <f t="shared" si="70"/>
        <v>-5.5</v>
      </c>
      <c r="N154" s="74">
        <f t="shared" si="70"/>
        <v>-5.5</v>
      </c>
      <c r="O154" s="74">
        <f t="shared" si="70"/>
        <v>-6.9</v>
      </c>
      <c r="P154" s="74">
        <f t="shared" si="70"/>
        <v>-7.6</v>
      </c>
      <c r="Q154" s="74">
        <f t="shared" si="70"/>
        <v>-8.5</v>
      </c>
      <c r="R154" s="74">
        <f t="shared" si="70"/>
        <v>-9.1</v>
      </c>
      <c r="S154" s="74">
        <f>S45/$D$45%-100</f>
        <v>-9.6999999999999993</v>
      </c>
      <c r="T154" s="74">
        <f>T45/$D$45%-100</f>
        <v>-10.199999999999999</v>
      </c>
      <c r="U154" s="74">
        <f t="shared" si="29"/>
        <v>-10.3</v>
      </c>
      <c r="V154" s="74">
        <f t="shared" si="30"/>
        <v>-10.6</v>
      </c>
      <c r="W154" s="74">
        <f t="shared" si="31"/>
        <v>-7.3</v>
      </c>
      <c r="X154" s="74">
        <f t="shared" si="32"/>
        <v>-7.5</v>
      </c>
      <c r="Y154" s="74">
        <f t="shared" si="33"/>
        <v>-7.6</v>
      </c>
    </row>
    <row r="155" spans="1:25" s="2" customFormat="1" x14ac:dyDescent="0.2">
      <c r="A155" s="11">
        <v>40</v>
      </c>
      <c r="B155" s="28">
        <v>425</v>
      </c>
      <c r="C155" s="34" t="s">
        <v>23</v>
      </c>
      <c r="D155" s="48">
        <v>0</v>
      </c>
      <c r="E155" s="74">
        <f>E46/$D$46%-100</f>
        <v>-2.2000000000000002</v>
      </c>
      <c r="F155" s="74">
        <f t="shared" ref="F155:R155" si="71">F46/$D$46%-100</f>
        <v>-3.4</v>
      </c>
      <c r="G155" s="74">
        <f t="shared" si="71"/>
        <v>-4.0999999999999996</v>
      </c>
      <c r="H155" s="74">
        <f t="shared" si="71"/>
        <v>-4.0999999999999996</v>
      </c>
      <c r="I155" s="74">
        <f t="shared" si="71"/>
        <v>-4.0999999999999996</v>
      </c>
      <c r="J155" s="74">
        <f t="shared" si="71"/>
        <v>-4.0999999999999996</v>
      </c>
      <c r="K155" s="74">
        <f t="shared" si="71"/>
        <v>-4.8</v>
      </c>
      <c r="L155" s="74">
        <f t="shared" si="71"/>
        <v>-4.8</v>
      </c>
      <c r="M155" s="74">
        <f t="shared" si="71"/>
        <v>-4.8</v>
      </c>
      <c r="N155" s="74">
        <f t="shared" si="71"/>
        <v>-4.8</v>
      </c>
      <c r="O155" s="74">
        <f t="shared" si="71"/>
        <v>-5.7</v>
      </c>
      <c r="P155" s="74">
        <f t="shared" si="71"/>
        <v>-5.8</v>
      </c>
      <c r="Q155" s="74">
        <f t="shared" si="71"/>
        <v>-6</v>
      </c>
      <c r="R155" s="74">
        <f t="shared" si="71"/>
        <v>-5.9</v>
      </c>
      <c r="S155" s="74">
        <f>S46/$D$46%-100</f>
        <v>-6.1</v>
      </c>
      <c r="T155" s="74">
        <f>T46/$D$46%-100</f>
        <v>-6.2</v>
      </c>
      <c r="U155" s="74">
        <f t="shared" si="29"/>
        <v>-6.3</v>
      </c>
      <c r="V155" s="74">
        <f t="shared" si="30"/>
        <v>-6.5</v>
      </c>
      <c r="W155" s="74">
        <f t="shared" si="31"/>
        <v>-6.6</v>
      </c>
      <c r="X155" s="74">
        <f t="shared" si="32"/>
        <v>-6.7</v>
      </c>
      <c r="Y155" s="74">
        <f t="shared" si="33"/>
        <v>-6.9</v>
      </c>
    </row>
    <row r="156" spans="1:25" s="12" customFormat="1" x14ac:dyDescent="0.2">
      <c r="A156" s="11">
        <v>41</v>
      </c>
      <c r="B156" s="28">
        <v>426</v>
      </c>
      <c r="C156" s="34" t="s">
        <v>43</v>
      </c>
      <c r="D156" s="48">
        <v>0</v>
      </c>
      <c r="E156" s="74">
        <f>E47/$D$47%-100</f>
        <v>-2.2999999999999998</v>
      </c>
      <c r="F156" s="74">
        <f t="shared" ref="F156:R156" si="72">F47/$D$47%-100</f>
        <v>-3.2</v>
      </c>
      <c r="G156" s="74">
        <f t="shared" si="72"/>
        <v>-4.4000000000000004</v>
      </c>
      <c r="H156" s="74">
        <f t="shared" si="72"/>
        <v>-4.4000000000000004</v>
      </c>
      <c r="I156" s="74">
        <f t="shared" si="72"/>
        <v>-4.4000000000000004</v>
      </c>
      <c r="J156" s="74">
        <f t="shared" si="72"/>
        <v>-4.4000000000000004</v>
      </c>
      <c r="K156" s="74">
        <f t="shared" si="72"/>
        <v>-5</v>
      </c>
      <c r="L156" s="74">
        <f t="shared" si="72"/>
        <v>-5</v>
      </c>
      <c r="M156" s="74">
        <f t="shared" si="72"/>
        <v>-5</v>
      </c>
      <c r="N156" s="74">
        <f t="shared" si="72"/>
        <v>-5</v>
      </c>
      <c r="O156" s="74">
        <f t="shared" si="72"/>
        <v>-6</v>
      </c>
      <c r="P156" s="74">
        <f t="shared" si="72"/>
        <v>-6.2</v>
      </c>
      <c r="Q156" s="74">
        <f t="shared" si="72"/>
        <v>-6.3</v>
      </c>
      <c r="R156" s="74">
        <f t="shared" si="72"/>
        <v>-6.4</v>
      </c>
      <c r="S156" s="74">
        <f>S47/$D$47%-100</f>
        <v>-6.6</v>
      </c>
      <c r="T156" s="74">
        <f>T47/$D$47%-100</f>
        <v>-6.9</v>
      </c>
      <c r="U156" s="74">
        <f t="shared" si="29"/>
        <v>-7</v>
      </c>
      <c r="V156" s="74">
        <f t="shared" si="30"/>
        <v>-7.1</v>
      </c>
      <c r="W156" s="74">
        <f t="shared" si="31"/>
        <v>-7.2</v>
      </c>
      <c r="X156" s="74">
        <f t="shared" si="32"/>
        <v>-7.4</v>
      </c>
      <c r="Y156" s="74">
        <f t="shared" si="33"/>
        <v>-7.5</v>
      </c>
    </row>
    <row r="157" spans="1:25" x14ac:dyDescent="0.2">
      <c r="A157" s="11">
        <v>42</v>
      </c>
      <c r="B157" s="28">
        <v>435</v>
      </c>
      <c r="C157" s="34" t="s">
        <v>24</v>
      </c>
      <c r="D157" s="48">
        <v>0</v>
      </c>
      <c r="E157" s="74">
        <f>E48/$D$48%-100</f>
        <v>-1.4</v>
      </c>
      <c r="F157" s="74">
        <f t="shared" ref="F157:R157" si="73">F48/$D$48%-100</f>
        <v>-2.2999999999999998</v>
      </c>
      <c r="G157" s="74">
        <f t="shared" si="73"/>
        <v>-3</v>
      </c>
      <c r="H157" s="74">
        <f t="shared" si="73"/>
        <v>-3</v>
      </c>
      <c r="I157" s="74">
        <f t="shared" si="73"/>
        <v>-3</v>
      </c>
      <c r="J157" s="74">
        <f t="shared" si="73"/>
        <v>-3</v>
      </c>
      <c r="K157" s="74">
        <f t="shared" si="73"/>
        <v>-3.8</v>
      </c>
      <c r="L157" s="74">
        <f t="shared" si="73"/>
        <v>-3.8</v>
      </c>
      <c r="M157" s="74">
        <f t="shared" si="73"/>
        <v>-3.8</v>
      </c>
      <c r="N157" s="74">
        <f t="shared" si="73"/>
        <v>-3.8</v>
      </c>
      <c r="O157" s="74">
        <f t="shared" si="73"/>
        <v>-4.5999999999999996</v>
      </c>
      <c r="P157" s="74">
        <f t="shared" si="73"/>
        <v>-4.8</v>
      </c>
      <c r="Q157" s="74">
        <f t="shared" si="73"/>
        <v>-4.9000000000000004</v>
      </c>
      <c r="R157" s="74">
        <f t="shared" si="73"/>
        <v>-5</v>
      </c>
      <c r="S157" s="74">
        <f>S48/$D$48%-100</f>
        <v>-5.2</v>
      </c>
      <c r="T157" s="74">
        <f>T48/$D$48%-100</f>
        <v>-5.4</v>
      </c>
      <c r="U157" s="74">
        <f t="shared" si="29"/>
        <v>-5.4</v>
      </c>
      <c r="V157" s="74">
        <f t="shared" si="30"/>
        <v>-5.5</v>
      </c>
      <c r="W157" s="74">
        <f t="shared" si="31"/>
        <v>-5.6</v>
      </c>
      <c r="X157" s="74">
        <f t="shared" si="32"/>
        <v>-5.8</v>
      </c>
      <c r="Y157" s="74">
        <f t="shared" si="33"/>
        <v>-5.9</v>
      </c>
    </row>
    <row r="158" spans="1:25" customFormat="1" x14ac:dyDescent="0.2">
      <c r="A158" s="11">
        <v>43</v>
      </c>
      <c r="B158" s="28">
        <v>436</v>
      </c>
      <c r="C158" s="34" t="s">
        <v>4</v>
      </c>
      <c r="D158" s="48">
        <v>0</v>
      </c>
      <c r="E158" s="74">
        <f>E49/$D$49%-100</f>
        <v>-2.1</v>
      </c>
      <c r="F158" s="74">
        <f t="shared" ref="F158:R158" si="74">F49/$D$49%-100</f>
        <v>-3.3</v>
      </c>
      <c r="G158" s="74">
        <f t="shared" si="74"/>
        <v>-4.3</v>
      </c>
      <c r="H158" s="74">
        <f t="shared" si="74"/>
        <v>-4.3</v>
      </c>
      <c r="I158" s="74">
        <f t="shared" si="74"/>
        <v>-4.3</v>
      </c>
      <c r="J158" s="74">
        <f t="shared" si="74"/>
        <v>-4.3</v>
      </c>
      <c r="K158" s="74">
        <f t="shared" si="74"/>
        <v>-5.0999999999999996</v>
      </c>
      <c r="L158" s="74">
        <f t="shared" si="74"/>
        <v>-5.0999999999999996</v>
      </c>
      <c r="M158" s="74">
        <f t="shared" si="74"/>
        <v>-5.0999999999999996</v>
      </c>
      <c r="N158" s="74">
        <f t="shared" si="74"/>
        <v>-5.0999999999999996</v>
      </c>
      <c r="O158" s="74">
        <f t="shared" si="74"/>
        <v>-5.7</v>
      </c>
      <c r="P158" s="74">
        <f t="shared" si="74"/>
        <v>-5.8</v>
      </c>
      <c r="Q158" s="74">
        <f t="shared" si="74"/>
        <v>-6</v>
      </c>
      <c r="R158" s="74">
        <f t="shared" si="74"/>
        <v>-6.1</v>
      </c>
      <c r="S158" s="74">
        <f>S49/$D$49%-100</f>
        <v>-6.3</v>
      </c>
      <c r="T158" s="74">
        <f>T49/$D$49%-100</f>
        <v>-6.4</v>
      </c>
      <c r="U158" s="74">
        <f t="shared" si="29"/>
        <v>-6.5</v>
      </c>
      <c r="V158" s="74">
        <f t="shared" si="30"/>
        <v>-6.6</v>
      </c>
      <c r="W158" s="74">
        <f t="shared" si="31"/>
        <v>-8.1999999999999993</v>
      </c>
      <c r="X158" s="74">
        <f t="shared" si="32"/>
        <v>-8.4</v>
      </c>
      <c r="Y158" s="74">
        <f t="shared" si="33"/>
        <v>-8.4</v>
      </c>
    </row>
    <row r="159" spans="1:25" s="25" customFormat="1" x14ac:dyDescent="0.2">
      <c r="A159" s="11">
        <v>44</v>
      </c>
      <c r="B159" s="41">
        <v>437</v>
      </c>
      <c r="C159" s="42" t="s">
        <v>26</v>
      </c>
      <c r="D159" s="51">
        <v>0</v>
      </c>
      <c r="E159" s="75">
        <f>E50/$D$50%-100</f>
        <v>-0.9</v>
      </c>
      <c r="F159" s="75">
        <f t="shared" ref="F159:R159" si="75">F50/$D$50%-100</f>
        <v>-2</v>
      </c>
      <c r="G159" s="75">
        <f t="shared" si="75"/>
        <v>-3.3</v>
      </c>
      <c r="H159" s="75">
        <f t="shared" si="75"/>
        <v>-3.3</v>
      </c>
      <c r="I159" s="75">
        <f t="shared" si="75"/>
        <v>-3.3</v>
      </c>
      <c r="J159" s="75">
        <f t="shared" si="75"/>
        <v>-3.3</v>
      </c>
      <c r="K159" s="75">
        <f t="shared" si="75"/>
        <v>-4</v>
      </c>
      <c r="L159" s="75">
        <f t="shared" si="75"/>
        <v>-4</v>
      </c>
      <c r="M159" s="75">
        <f t="shared" si="75"/>
        <v>-4</v>
      </c>
      <c r="N159" s="75">
        <f t="shared" si="75"/>
        <v>-4</v>
      </c>
      <c r="O159" s="75">
        <f t="shared" si="75"/>
        <v>-2.5</v>
      </c>
      <c r="P159" s="75">
        <f t="shared" si="75"/>
        <v>-2.6</v>
      </c>
      <c r="Q159" s="75">
        <f t="shared" si="75"/>
        <v>-2.8</v>
      </c>
      <c r="R159" s="75">
        <f t="shared" si="75"/>
        <v>-2.9</v>
      </c>
      <c r="S159" s="75">
        <f>S50/$D$50%-100</f>
        <v>-3.1</v>
      </c>
      <c r="T159" s="75">
        <f>T50/$D$50%-100</f>
        <v>-3.2</v>
      </c>
      <c r="U159" s="75">
        <f t="shared" si="29"/>
        <v>-3.3</v>
      </c>
      <c r="V159" s="75">
        <f t="shared" si="30"/>
        <v>-3.3</v>
      </c>
      <c r="W159" s="75">
        <f t="shared" si="31"/>
        <v>-3.4</v>
      </c>
      <c r="X159" s="75">
        <f t="shared" si="32"/>
        <v>-3.6</v>
      </c>
      <c r="Y159" s="75">
        <f t="shared" si="33"/>
        <v>-3.7</v>
      </c>
    </row>
    <row r="160" spans="1:25" customFormat="1" x14ac:dyDescent="0.2">
      <c r="A160" s="11">
        <v>45</v>
      </c>
      <c r="B160" s="11"/>
      <c r="C160" s="11"/>
      <c r="D160" s="5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U160" s="74"/>
      <c r="V160" s="74"/>
      <c r="W160" s="74"/>
    </row>
    <row r="161" spans="1:25" x14ac:dyDescent="0.2">
      <c r="A161" s="11">
        <v>46</v>
      </c>
      <c r="B161" s="28" t="s">
        <v>1</v>
      </c>
      <c r="C161" s="34" t="s">
        <v>32</v>
      </c>
      <c r="D161" s="48">
        <v>0</v>
      </c>
      <c r="E161" s="74">
        <f>E52/$D$52%-100</f>
        <v>-1.8</v>
      </c>
      <c r="F161" s="74">
        <f t="shared" ref="F161:R161" si="76">F52/$D$52%-100</f>
        <v>-3.1</v>
      </c>
      <c r="G161" s="74">
        <f t="shared" si="76"/>
        <v>-4.5</v>
      </c>
      <c r="H161" s="74">
        <f t="shared" si="76"/>
        <v>-4.5</v>
      </c>
      <c r="I161" s="74">
        <f t="shared" si="76"/>
        <v>-4.5</v>
      </c>
      <c r="J161" s="74">
        <f t="shared" si="76"/>
        <v>-4.5</v>
      </c>
      <c r="K161" s="74">
        <f t="shared" si="76"/>
        <v>-5.6</v>
      </c>
      <c r="L161" s="74">
        <f t="shared" si="76"/>
        <v>-5.6</v>
      </c>
      <c r="M161" s="74">
        <f t="shared" si="76"/>
        <v>-5.6</v>
      </c>
      <c r="N161" s="74">
        <f t="shared" si="76"/>
        <v>-5.6</v>
      </c>
      <c r="O161" s="74">
        <f t="shared" si="76"/>
        <v>-6.4</v>
      </c>
      <c r="P161" s="74">
        <f t="shared" si="76"/>
        <v>-6.5</v>
      </c>
      <c r="Q161" s="74">
        <f t="shared" si="76"/>
        <v>-6.7</v>
      </c>
      <c r="R161" s="74">
        <f t="shared" si="76"/>
        <v>-6.9</v>
      </c>
      <c r="S161" s="74">
        <f>S52/$D$52%-100</f>
        <v>-7.1</v>
      </c>
      <c r="T161" s="74">
        <f>T52/$D$52%-100</f>
        <v>-7.2</v>
      </c>
      <c r="U161" s="74">
        <f t="shared" si="29"/>
        <v>-7.3</v>
      </c>
      <c r="V161" s="74">
        <f t="shared" si="30"/>
        <v>-7.4</v>
      </c>
      <c r="W161" s="74">
        <f t="shared" si="31"/>
        <v>-7.7</v>
      </c>
      <c r="X161" s="74">
        <f t="shared" si="32"/>
        <v>-7.8624297223340696</v>
      </c>
      <c r="Y161" s="74">
        <f t="shared" si="33"/>
        <v>-8</v>
      </c>
    </row>
    <row r="162" spans="1:25" s="11" customFormat="1" x14ac:dyDescent="0.2"/>
    <row r="163" spans="1:25" s="11" customFormat="1" x14ac:dyDescent="0.2">
      <c r="D163" s="11" t="s">
        <v>56</v>
      </c>
      <c r="E163" s="11">
        <f>MIN(E116:E159)</f>
        <v>-14.8</v>
      </c>
      <c r="F163" s="11">
        <f t="shared" ref="F163:R163" si="77">MIN(F116:F159)</f>
        <v>-18.2</v>
      </c>
      <c r="G163" s="11">
        <f t="shared" si="77"/>
        <v>-23.6</v>
      </c>
      <c r="H163" s="11">
        <f t="shared" si="77"/>
        <v>-23.6</v>
      </c>
      <c r="I163" s="11">
        <f t="shared" si="77"/>
        <v>-23.6</v>
      </c>
      <c r="J163" s="11">
        <f t="shared" si="77"/>
        <v>-23.6</v>
      </c>
      <c r="K163" s="11">
        <f t="shared" si="77"/>
        <v>-23.8</v>
      </c>
      <c r="L163" s="11">
        <f t="shared" si="77"/>
        <v>-23.8</v>
      </c>
      <c r="M163" s="11">
        <f t="shared" si="77"/>
        <v>-23.8</v>
      </c>
      <c r="N163" s="11">
        <f t="shared" si="77"/>
        <v>-23.8</v>
      </c>
      <c r="O163" s="11">
        <f t="shared" si="77"/>
        <v>-26.7</v>
      </c>
      <c r="P163" s="11">
        <f t="shared" si="77"/>
        <v>-27</v>
      </c>
      <c r="Q163" s="11">
        <f t="shared" si="77"/>
        <v>-29.9</v>
      </c>
      <c r="R163" s="11">
        <f t="shared" si="77"/>
        <v>-30.3</v>
      </c>
      <c r="S163" s="11">
        <f t="shared" ref="S163:X163" si="78">MIN(S116:S159)</f>
        <v>-30.3</v>
      </c>
      <c r="T163" s="11">
        <f t="shared" si="78"/>
        <v>-31</v>
      </c>
      <c r="U163" s="11">
        <f t="shared" si="78"/>
        <v>-31.2</v>
      </c>
      <c r="V163" s="11">
        <f t="shared" si="78"/>
        <v>-31.3</v>
      </c>
      <c r="W163" s="11">
        <f t="shared" si="78"/>
        <v>-31.4</v>
      </c>
      <c r="X163" s="11">
        <f t="shared" si="78"/>
        <v>-31.3</v>
      </c>
      <c r="Y163" s="11">
        <f t="shared" ref="Y163" si="79">MIN(Y116:Y159)</f>
        <v>-31.3</v>
      </c>
    </row>
    <row r="164" spans="1:25" s="11" customFormat="1" x14ac:dyDescent="0.2">
      <c r="D164" s="11" t="s">
        <v>57</v>
      </c>
      <c r="E164" s="11">
        <f>MAX(E116:E159)</f>
        <v>7.1</v>
      </c>
      <c r="F164" s="11">
        <f t="shared" ref="F164:R164" si="80">MAX(F116:F159)</f>
        <v>5.3</v>
      </c>
      <c r="G164" s="11">
        <f t="shared" si="80"/>
        <v>4.2</v>
      </c>
      <c r="H164" s="11">
        <f t="shared" si="80"/>
        <v>4.2</v>
      </c>
      <c r="I164" s="11">
        <f t="shared" si="80"/>
        <v>4.2</v>
      </c>
      <c r="J164" s="11">
        <f t="shared" si="80"/>
        <v>4.2</v>
      </c>
      <c r="K164" s="11">
        <f t="shared" si="80"/>
        <v>1.5</v>
      </c>
      <c r="L164" s="11">
        <f t="shared" si="80"/>
        <v>1.5</v>
      </c>
      <c r="M164" s="11">
        <f t="shared" si="80"/>
        <v>1.5</v>
      </c>
      <c r="N164" s="11">
        <f t="shared" si="80"/>
        <v>1.5</v>
      </c>
      <c r="O164" s="11">
        <f t="shared" si="80"/>
        <v>0</v>
      </c>
      <c r="P164" s="11">
        <f t="shared" si="80"/>
        <v>-0.6</v>
      </c>
      <c r="Q164" s="11">
        <f t="shared" si="80"/>
        <v>-0.9</v>
      </c>
      <c r="R164" s="11">
        <f t="shared" si="80"/>
        <v>-1.2</v>
      </c>
      <c r="S164" s="11">
        <f t="shared" ref="S164:X164" si="81">MAX(S116:S159)</f>
        <v>-1.6</v>
      </c>
      <c r="T164" s="11">
        <f t="shared" si="81"/>
        <v>-1.6</v>
      </c>
      <c r="U164" s="11">
        <f t="shared" si="81"/>
        <v>-1.7</v>
      </c>
      <c r="V164" s="11">
        <f t="shared" si="81"/>
        <v>-1.7</v>
      </c>
      <c r="W164" s="11">
        <f t="shared" si="81"/>
        <v>-2.7</v>
      </c>
      <c r="X164" s="11">
        <f t="shared" si="81"/>
        <v>-3.1</v>
      </c>
      <c r="Y164" s="11">
        <f t="shared" ref="Y164" si="82">MAX(Y116:Y159)</f>
        <v>-3.1</v>
      </c>
    </row>
    <row r="165" spans="1:25" s="11" customFormat="1" x14ac:dyDescent="0.2"/>
    <row r="166" spans="1:25" s="11" customFormat="1" ht="15.75" customHeight="1" x14ac:dyDescent="0.2">
      <c r="C166" s="96" t="s">
        <v>60</v>
      </c>
      <c r="D166" s="96"/>
      <c r="E166" s="96"/>
    </row>
    <row r="167" spans="1:25" s="11" customFormat="1" x14ac:dyDescent="0.2"/>
    <row r="168" spans="1:25" s="1" customFormat="1" x14ac:dyDescent="0.2">
      <c r="A168" s="11"/>
      <c r="B168" s="42" t="s">
        <v>52</v>
      </c>
      <c r="C168" s="42" t="s">
        <v>51</v>
      </c>
      <c r="D168" s="64">
        <v>1988</v>
      </c>
      <c r="E168" s="65">
        <v>1992</v>
      </c>
      <c r="F168" s="65">
        <v>1996</v>
      </c>
      <c r="G168" s="65">
        <v>2000</v>
      </c>
      <c r="H168" s="65">
        <v>2001</v>
      </c>
      <c r="I168" s="65">
        <v>2002</v>
      </c>
      <c r="J168" s="65">
        <v>2003</v>
      </c>
      <c r="K168" s="65">
        <v>2004</v>
      </c>
      <c r="L168" s="65">
        <v>2005</v>
      </c>
      <c r="M168" s="65">
        <v>2006</v>
      </c>
      <c r="N168" s="65">
        <v>2007</v>
      </c>
      <c r="O168" s="66">
        <v>2008</v>
      </c>
      <c r="P168" s="66">
        <v>2009</v>
      </c>
      <c r="Q168" s="66">
        <v>2010</v>
      </c>
      <c r="R168" s="66">
        <v>2011</v>
      </c>
      <c r="S168" s="66">
        <v>2012</v>
      </c>
      <c r="T168" s="66">
        <v>2013</v>
      </c>
      <c r="U168" s="66">
        <v>2014</v>
      </c>
      <c r="V168" s="66">
        <v>2015</v>
      </c>
      <c r="W168" s="66">
        <f>W6</f>
        <v>2016</v>
      </c>
      <c r="X168" s="66">
        <f>X6</f>
        <v>2017</v>
      </c>
      <c r="Y168" s="66">
        <f>Y6</f>
        <v>2018</v>
      </c>
    </row>
    <row r="169" spans="1:25" s="2" customFormat="1" x14ac:dyDescent="0.2">
      <c r="A169" s="11">
        <v>1</v>
      </c>
      <c r="B169" s="21">
        <v>111</v>
      </c>
      <c r="C169" s="23" t="s">
        <v>2</v>
      </c>
      <c r="D169" s="80">
        <v>0</v>
      </c>
      <c r="E169" s="79">
        <f t="shared" ref="E169:G188" si="83">(D7-E7)/1460</f>
        <v>0.18</v>
      </c>
      <c r="F169" s="79">
        <f t="shared" si="83"/>
        <v>0.22</v>
      </c>
      <c r="G169" s="79">
        <f t="shared" si="83"/>
        <v>0.09</v>
      </c>
      <c r="H169" s="79"/>
      <c r="I169" s="79"/>
      <c r="J169" s="79"/>
      <c r="K169" s="79">
        <f>(G7-K7)/1460</f>
        <v>0.05</v>
      </c>
      <c r="L169" s="79"/>
      <c r="M169" s="79"/>
      <c r="N169" s="79"/>
      <c r="O169" s="79">
        <f>(K7-O7)/1460</f>
        <v>0.12</v>
      </c>
      <c r="P169" s="79">
        <f>(O7-P7)/365</f>
        <v>0.02</v>
      </c>
      <c r="Q169" s="79">
        <f>(P7-Q7)/365</f>
        <v>0</v>
      </c>
      <c r="R169" s="79">
        <f t="shared" ref="R169:V214" si="84">(Q7-R7)/365</f>
        <v>7.0000000000000007E-2</v>
      </c>
      <c r="S169" s="79">
        <f t="shared" si="84"/>
        <v>0</v>
      </c>
      <c r="T169" s="79">
        <f t="shared" si="84"/>
        <v>0</v>
      </c>
      <c r="U169" s="79">
        <f t="shared" si="84"/>
        <v>0.04</v>
      </c>
      <c r="V169" s="79">
        <f t="shared" si="84"/>
        <v>0.02</v>
      </c>
      <c r="W169" s="79">
        <f>(V7-W7)/365</f>
        <v>0</v>
      </c>
      <c r="X169" s="79">
        <f>(W7-X7)/365</f>
        <v>0.04</v>
      </c>
      <c r="Y169" s="79">
        <f>(X7-Y7)/365</f>
        <v>0.02</v>
      </c>
    </row>
    <row r="170" spans="1:25" s="12" customFormat="1" x14ac:dyDescent="0.2">
      <c r="A170" s="11">
        <v>2</v>
      </c>
      <c r="B170" s="21">
        <v>115</v>
      </c>
      <c r="C170" s="22" t="s">
        <v>8</v>
      </c>
      <c r="D170" s="44">
        <v>0</v>
      </c>
      <c r="E170" s="79">
        <f t="shared" si="83"/>
        <v>0.71</v>
      </c>
      <c r="F170" s="79">
        <f t="shared" si="83"/>
        <v>0.23</v>
      </c>
      <c r="G170" s="79">
        <f t="shared" si="83"/>
        <v>0.33</v>
      </c>
      <c r="H170" s="79"/>
      <c r="I170" s="79"/>
      <c r="J170" s="79"/>
      <c r="K170" s="79">
        <f>(G8-K8)/1460</f>
        <v>0.21</v>
      </c>
      <c r="L170" s="79"/>
      <c r="M170" s="79"/>
      <c r="N170" s="79"/>
      <c r="O170" s="79">
        <f>(K8-O8)/1460</f>
        <v>0.25</v>
      </c>
      <c r="P170" s="79">
        <f>(O8-P8)/365</f>
        <v>0.15</v>
      </c>
      <c r="Q170" s="79">
        <f>(P8-Q8)/365</f>
        <v>0.3</v>
      </c>
      <c r="R170" s="79">
        <f t="shared" si="84"/>
        <v>0.22</v>
      </c>
      <c r="S170" s="79">
        <f t="shared" si="84"/>
        <v>0.18</v>
      </c>
      <c r="T170" s="79">
        <f t="shared" si="84"/>
        <v>0.18</v>
      </c>
      <c r="U170" s="79">
        <f t="shared" si="84"/>
        <v>0.09</v>
      </c>
      <c r="V170" s="79">
        <f t="shared" si="84"/>
        <v>0.17</v>
      </c>
      <c r="W170" s="79">
        <f t="shared" ref="W170:W214" si="85">(V8-W8)/365</f>
        <v>0.02</v>
      </c>
      <c r="X170" s="79">
        <f t="shared" ref="X170:X214" si="86">(W8-X8)/365</f>
        <v>0.17</v>
      </c>
      <c r="Y170" s="79">
        <f t="shared" ref="Y170:Y214" si="87">(X8-Y8)/365</f>
        <v>0.08</v>
      </c>
    </row>
    <row r="171" spans="1:25" x14ac:dyDescent="0.2">
      <c r="A171" s="11">
        <v>3</v>
      </c>
      <c r="B171" s="28">
        <v>116</v>
      </c>
      <c r="C171" s="34" t="s">
        <v>28</v>
      </c>
      <c r="D171" s="44">
        <v>0</v>
      </c>
      <c r="E171" s="79">
        <f t="shared" si="83"/>
        <v>0.37</v>
      </c>
      <c r="F171" s="79">
        <f t="shared" si="83"/>
        <v>0.32</v>
      </c>
      <c r="G171" s="79">
        <f t="shared" si="83"/>
        <v>0.34</v>
      </c>
      <c r="H171" s="79"/>
      <c r="I171" s="79"/>
      <c r="J171" s="79"/>
      <c r="K171" s="79">
        <f t="shared" ref="K171:K214" si="88">(G9-K9)/1460</f>
        <v>0.36</v>
      </c>
      <c r="L171" s="79"/>
      <c r="M171" s="79"/>
      <c r="N171" s="79"/>
      <c r="O171" s="79">
        <f t="shared" ref="O171:O214" si="89">(K9-O9)/1460</f>
        <v>0.24</v>
      </c>
      <c r="P171" s="79">
        <f t="shared" ref="P171:Q190" si="90">(O9-P9)/365</f>
        <v>0.16</v>
      </c>
      <c r="Q171" s="79">
        <f t="shared" si="90"/>
        <v>0.13</v>
      </c>
      <c r="R171" s="79">
        <f t="shared" si="84"/>
        <v>0.11</v>
      </c>
      <c r="S171" s="79">
        <f t="shared" si="84"/>
        <v>0.06</v>
      </c>
      <c r="T171" s="79">
        <f t="shared" si="84"/>
        <v>0.31</v>
      </c>
      <c r="U171" s="79">
        <f t="shared" si="84"/>
        <v>0.05</v>
      </c>
      <c r="V171" s="79">
        <f t="shared" si="84"/>
        <v>0.12</v>
      </c>
      <c r="W171" s="79">
        <f t="shared" si="85"/>
        <v>0.21</v>
      </c>
      <c r="X171" s="79">
        <f t="shared" si="86"/>
        <v>0.1</v>
      </c>
      <c r="Y171" s="79">
        <f t="shared" si="87"/>
        <v>0.04</v>
      </c>
    </row>
    <row r="172" spans="1:25" customFormat="1" x14ac:dyDescent="0.2">
      <c r="A172" s="11">
        <v>4</v>
      </c>
      <c r="B172" s="21">
        <v>117</v>
      </c>
      <c r="C172" s="22" t="s">
        <v>30</v>
      </c>
      <c r="D172" s="44">
        <v>0</v>
      </c>
      <c r="E172" s="79">
        <f t="shared" si="83"/>
        <v>0.48</v>
      </c>
      <c r="F172" s="79">
        <f t="shared" si="83"/>
        <v>0.26</v>
      </c>
      <c r="G172" s="79">
        <f t="shared" si="83"/>
        <v>0.26</v>
      </c>
      <c r="H172" s="79"/>
      <c r="I172" s="79"/>
      <c r="J172" s="79"/>
      <c r="K172" s="79">
        <f t="shared" si="88"/>
        <v>0.15</v>
      </c>
      <c r="L172" s="79"/>
      <c r="M172" s="79"/>
      <c r="N172" s="79"/>
      <c r="O172" s="79">
        <f t="shared" si="89"/>
        <v>0.18</v>
      </c>
      <c r="P172" s="79">
        <f t="shared" si="90"/>
        <v>0.11</v>
      </c>
      <c r="Q172" s="79">
        <f t="shared" si="90"/>
        <v>0.24</v>
      </c>
      <c r="R172" s="79">
        <f t="shared" si="84"/>
        <v>0.08</v>
      </c>
      <c r="S172" s="79">
        <f t="shared" si="84"/>
        <v>0.14000000000000001</v>
      </c>
      <c r="T172" s="79">
        <f t="shared" si="84"/>
        <v>0.08</v>
      </c>
      <c r="U172" s="79">
        <f t="shared" si="84"/>
        <v>7.0000000000000007E-2</v>
      </c>
      <c r="V172" s="79">
        <f t="shared" si="84"/>
        <v>0.06</v>
      </c>
      <c r="W172" s="79">
        <f t="shared" si="85"/>
        <v>7.0000000000000007E-2</v>
      </c>
      <c r="X172" s="79">
        <f t="shared" si="86"/>
        <v>0.19</v>
      </c>
      <c r="Y172" s="79">
        <f t="shared" si="87"/>
        <v>0.15</v>
      </c>
    </row>
    <row r="173" spans="1:25" s="25" customFormat="1" x14ac:dyDescent="0.2">
      <c r="A173" s="11">
        <v>5</v>
      </c>
      <c r="B173" s="21">
        <v>118</v>
      </c>
      <c r="C173" s="22" t="s">
        <v>49</v>
      </c>
      <c r="D173" s="44">
        <v>0</v>
      </c>
      <c r="E173" s="79">
        <f t="shared" si="83"/>
        <v>0.41</v>
      </c>
      <c r="F173" s="79">
        <f t="shared" si="83"/>
        <v>0.43</v>
      </c>
      <c r="G173" s="79">
        <f t="shared" si="83"/>
        <v>0.44</v>
      </c>
      <c r="H173" s="79"/>
      <c r="I173" s="79"/>
      <c r="J173" s="79"/>
      <c r="K173" s="79">
        <f t="shared" si="88"/>
        <v>0.39</v>
      </c>
      <c r="L173" s="79"/>
      <c r="M173" s="79"/>
      <c r="N173" s="79"/>
      <c r="O173" s="79">
        <f t="shared" si="89"/>
        <v>0.28000000000000003</v>
      </c>
      <c r="P173" s="79">
        <f t="shared" si="90"/>
        <v>0.14000000000000001</v>
      </c>
      <c r="Q173" s="79">
        <f t="shared" si="90"/>
        <v>0.13</v>
      </c>
      <c r="R173" s="79">
        <f t="shared" si="84"/>
        <v>0.14000000000000001</v>
      </c>
      <c r="S173" s="79">
        <f t="shared" si="84"/>
        <v>0.11</v>
      </c>
      <c r="T173" s="79">
        <f t="shared" si="84"/>
        <v>0.22</v>
      </c>
      <c r="U173" s="79">
        <f t="shared" si="84"/>
        <v>0.11</v>
      </c>
      <c r="V173" s="79">
        <f t="shared" si="84"/>
        <v>0.19</v>
      </c>
      <c r="W173" s="79">
        <f t="shared" si="85"/>
        <v>0.21</v>
      </c>
      <c r="X173" s="79">
        <f t="shared" si="86"/>
        <v>0.76</v>
      </c>
      <c r="Y173" s="79">
        <f t="shared" si="87"/>
        <v>0.14000000000000001</v>
      </c>
    </row>
    <row r="174" spans="1:25" customFormat="1" x14ac:dyDescent="0.2">
      <c r="A174" s="11">
        <v>6</v>
      </c>
      <c r="B174" s="21">
        <v>119</v>
      </c>
      <c r="C174" s="22" t="s">
        <v>10</v>
      </c>
      <c r="D174" s="44">
        <v>0</v>
      </c>
      <c r="E174" s="79">
        <f t="shared" si="83"/>
        <v>0.72</v>
      </c>
      <c r="F174" s="79">
        <f t="shared" si="83"/>
        <v>0.51</v>
      </c>
      <c r="G174" s="79">
        <f t="shared" si="83"/>
        <v>0.36</v>
      </c>
      <c r="H174" s="79"/>
      <c r="I174" s="79"/>
      <c r="J174" s="79"/>
      <c r="K174" s="79">
        <f t="shared" si="88"/>
        <v>0.31</v>
      </c>
      <c r="L174" s="79"/>
      <c r="M174" s="79"/>
      <c r="N174" s="79"/>
      <c r="O174" s="79">
        <f t="shared" si="89"/>
        <v>0.32</v>
      </c>
      <c r="P174" s="79">
        <f t="shared" si="90"/>
        <v>0.21</v>
      </c>
      <c r="Q174" s="79">
        <f t="shared" si="90"/>
        <v>0.18</v>
      </c>
      <c r="R174" s="79">
        <f t="shared" si="84"/>
        <v>0.31</v>
      </c>
      <c r="S174" s="79">
        <f t="shared" si="84"/>
        <v>0.14000000000000001</v>
      </c>
      <c r="T174" s="79">
        <f t="shared" si="84"/>
        <v>0.15</v>
      </c>
      <c r="U174" s="79">
        <f t="shared" si="84"/>
        <v>0.16</v>
      </c>
      <c r="V174" s="79">
        <f t="shared" si="84"/>
        <v>0.14000000000000001</v>
      </c>
      <c r="W174" s="79">
        <f t="shared" si="85"/>
        <v>0.16</v>
      </c>
      <c r="X174" s="79">
        <f t="shared" si="86"/>
        <v>0.19</v>
      </c>
      <c r="Y174" s="79">
        <f t="shared" si="87"/>
        <v>0.17</v>
      </c>
    </row>
    <row r="175" spans="1:25" x14ac:dyDescent="0.2">
      <c r="A175" s="11">
        <v>7</v>
      </c>
      <c r="B175" s="21">
        <v>121</v>
      </c>
      <c r="C175" s="22" t="s">
        <v>33</v>
      </c>
      <c r="D175" s="44">
        <v>0</v>
      </c>
      <c r="E175" s="79">
        <f t="shared" si="83"/>
        <v>0.2</v>
      </c>
      <c r="F175" s="79">
        <f t="shared" si="83"/>
        <v>0.01</v>
      </c>
      <c r="G175" s="79">
        <f t="shared" si="83"/>
        <v>0.03</v>
      </c>
      <c r="H175" s="79"/>
      <c r="I175" s="79"/>
      <c r="J175" s="79"/>
      <c r="K175" s="79">
        <f t="shared" si="88"/>
        <v>7.0000000000000007E-2</v>
      </c>
      <c r="L175" s="79"/>
      <c r="M175" s="79"/>
      <c r="N175" s="79"/>
      <c r="O175" s="79">
        <f t="shared" si="89"/>
        <v>0.02</v>
      </c>
      <c r="P175" s="79">
        <f t="shared" si="90"/>
        <v>0</v>
      </c>
      <c r="Q175" s="79">
        <f t="shared" si="90"/>
        <v>0.01</v>
      </c>
      <c r="R175" s="79">
        <f t="shared" si="84"/>
        <v>0.02</v>
      </c>
      <c r="S175" s="79">
        <f t="shared" si="84"/>
        <v>0.02</v>
      </c>
      <c r="T175" s="79">
        <f t="shared" si="84"/>
        <v>0.02</v>
      </c>
      <c r="U175" s="79">
        <f t="shared" si="84"/>
        <v>0</v>
      </c>
      <c r="V175" s="79">
        <f t="shared" si="84"/>
        <v>0.04</v>
      </c>
      <c r="W175" s="79">
        <f t="shared" si="85"/>
        <v>0.04</v>
      </c>
      <c r="X175" s="79">
        <f t="shared" si="86"/>
        <v>0.04</v>
      </c>
      <c r="Y175" s="79">
        <f t="shared" si="87"/>
        <v>0.04</v>
      </c>
    </row>
    <row r="176" spans="1:25" s="11" customFormat="1" x14ac:dyDescent="0.2">
      <c r="A176" s="11">
        <v>8</v>
      </c>
      <c r="B176" s="21">
        <v>125</v>
      </c>
      <c r="C176" s="22" t="s">
        <v>42</v>
      </c>
      <c r="D176" s="44">
        <v>0</v>
      </c>
      <c r="E176" s="79">
        <f t="shared" si="83"/>
        <v>0.56000000000000005</v>
      </c>
      <c r="F176" s="79">
        <f t="shared" si="83"/>
        <v>0.63</v>
      </c>
      <c r="G176" s="79">
        <f t="shared" si="83"/>
        <v>0.45</v>
      </c>
      <c r="H176" s="79"/>
      <c r="I176" s="79"/>
      <c r="J176" s="79"/>
      <c r="K176" s="79">
        <f t="shared" si="88"/>
        <v>0.74</v>
      </c>
      <c r="L176" s="79"/>
      <c r="M176" s="79"/>
      <c r="N176" s="79"/>
      <c r="O176" s="79">
        <f t="shared" si="89"/>
        <v>0.48</v>
      </c>
      <c r="P176" s="79">
        <f t="shared" si="90"/>
        <v>0.45</v>
      </c>
      <c r="Q176" s="79">
        <f t="shared" si="90"/>
        <v>0.16</v>
      </c>
      <c r="R176" s="79">
        <f t="shared" si="84"/>
        <v>0.18</v>
      </c>
      <c r="S176" s="79">
        <f t="shared" si="84"/>
        <v>0.28999999999999998</v>
      </c>
      <c r="T176" s="79">
        <f t="shared" si="84"/>
        <v>0.4</v>
      </c>
      <c r="U176" s="79">
        <f t="shared" si="84"/>
        <v>0.17</v>
      </c>
      <c r="V176" s="79">
        <f t="shared" si="84"/>
        <v>0.27</v>
      </c>
      <c r="W176" s="79">
        <f t="shared" si="85"/>
        <v>0.12</v>
      </c>
      <c r="X176" s="79">
        <f t="shared" si="86"/>
        <v>0.3</v>
      </c>
      <c r="Y176" s="79">
        <f t="shared" si="87"/>
        <v>0.15</v>
      </c>
    </row>
    <row r="177" spans="1:25" s="11" customFormat="1" x14ac:dyDescent="0.2">
      <c r="A177" s="11">
        <v>9</v>
      </c>
      <c r="B177" s="21">
        <v>126</v>
      </c>
      <c r="C177" s="22" t="s">
        <v>11</v>
      </c>
      <c r="D177" s="44">
        <v>0</v>
      </c>
      <c r="E177" s="79">
        <f t="shared" si="83"/>
        <v>1.1100000000000001</v>
      </c>
      <c r="F177" s="79">
        <f t="shared" si="83"/>
        <v>0.47</v>
      </c>
      <c r="G177" s="79">
        <f t="shared" si="83"/>
        <v>0.44</v>
      </c>
      <c r="H177" s="79"/>
      <c r="I177" s="79"/>
      <c r="J177" s="79"/>
      <c r="K177" s="79">
        <f t="shared" si="88"/>
        <v>0.28000000000000003</v>
      </c>
      <c r="L177" s="79"/>
      <c r="M177" s="79"/>
      <c r="N177" s="79"/>
      <c r="O177" s="79">
        <f t="shared" si="89"/>
        <v>0.18</v>
      </c>
      <c r="P177" s="79">
        <f t="shared" si="90"/>
        <v>0.08</v>
      </c>
      <c r="Q177" s="79">
        <f t="shared" si="90"/>
        <v>0.12</v>
      </c>
      <c r="R177" s="79">
        <f t="shared" si="84"/>
        <v>0.26</v>
      </c>
      <c r="S177" s="79">
        <f t="shared" si="84"/>
        <v>0.39</v>
      </c>
      <c r="T177" s="79">
        <f t="shared" si="84"/>
        <v>0.18</v>
      </c>
      <c r="U177" s="79">
        <f t="shared" si="84"/>
        <v>7.0000000000000007E-2</v>
      </c>
      <c r="V177" s="79">
        <f t="shared" si="84"/>
        <v>0.13</v>
      </c>
      <c r="W177" s="79">
        <f t="shared" si="85"/>
        <v>0.1</v>
      </c>
      <c r="X177" s="79">
        <f t="shared" si="86"/>
        <v>0.32</v>
      </c>
      <c r="Y177" s="79">
        <f t="shared" si="87"/>
        <v>0.18</v>
      </c>
    </row>
    <row r="178" spans="1:25" s="11" customFormat="1" x14ac:dyDescent="0.2">
      <c r="A178" s="11">
        <v>10</v>
      </c>
      <c r="B178" s="21">
        <v>127</v>
      </c>
      <c r="C178" s="22" t="s">
        <v>12</v>
      </c>
      <c r="D178" s="44">
        <v>0</v>
      </c>
      <c r="E178" s="79">
        <f t="shared" si="83"/>
        <v>0.87</v>
      </c>
      <c r="F178" s="79">
        <f t="shared" si="83"/>
        <v>0.76</v>
      </c>
      <c r="G178" s="79">
        <f t="shared" si="83"/>
        <v>0.62</v>
      </c>
      <c r="H178" s="79"/>
      <c r="I178" s="79"/>
      <c r="J178" s="79"/>
      <c r="K178" s="79">
        <f t="shared" si="88"/>
        <v>0.6</v>
      </c>
      <c r="L178" s="79"/>
      <c r="M178" s="79"/>
      <c r="N178" s="79"/>
      <c r="O178" s="79">
        <f t="shared" si="89"/>
        <v>0.52</v>
      </c>
      <c r="P178" s="79">
        <f t="shared" si="90"/>
        <v>0.27</v>
      </c>
      <c r="Q178" s="79">
        <f t="shared" si="90"/>
        <v>1.0900000000000001</v>
      </c>
      <c r="R178" s="79">
        <f t="shared" si="84"/>
        <v>0.44</v>
      </c>
      <c r="S178" s="79">
        <f t="shared" si="84"/>
        <v>0.73</v>
      </c>
      <c r="T178" s="79">
        <f t="shared" si="84"/>
        <v>0.38</v>
      </c>
      <c r="U178" s="79">
        <f t="shared" si="84"/>
        <v>0.16</v>
      </c>
      <c r="V178" s="79">
        <f t="shared" si="84"/>
        <v>0.19</v>
      </c>
      <c r="W178" s="79">
        <f t="shared" si="85"/>
        <v>0.27</v>
      </c>
      <c r="X178" s="79">
        <f t="shared" si="86"/>
        <v>0.52</v>
      </c>
      <c r="Y178" s="79">
        <f t="shared" si="87"/>
        <v>0.16</v>
      </c>
    </row>
    <row r="179" spans="1:25" s="11" customFormat="1" x14ac:dyDescent="0.2">
      <c r="A179" s="11">
        <v>11</v>
      </c>
      <c r="B179" s="21">
        <v>128</v>
      </c>
      <c r="C179" s="22" t="s">
        <v>13</v>
      </c>
      <c r="D179" s="44">
        <v>0</v>
      </c>
      <c r="E179" s="79">
        <f t="shared" si="83"/>
        <v>0.97</v>
      </c>
      <c r="F179" s="79">
        <f t="shared" si="83"/>
        <v>0.5</v>
      </c>
      <c r="G179" s="79">
        <f t="shared" si="83"/>
        <v>0.93</v>
      </c>
      <c r="H179" s="79"/>
      <c r="I179" s="79"/>
      <c r="J179" s="79"/>
      <c r="K179" s="79">
        <f t="shared" si="88"/>
        <v>0.37</v>
      </c>
      <c r="L179" s="79"/>
      <c r="M179" s="79"/>
      <c r="N179" s="79"/>
      <c r="O179" s="79">
        <f t="shared" si="89"/>
        <v>-0.05</v>
      </c>
      <c r="P179" s="79">
        <f t="shared" si="90"/>
        <v>0.06</v>
      </c>
      <c r="Q179" s="79">
        <f t="shared" si="90"/>
        <v>0.04</v>
      </c>
      <c r="R179" s="79">
        <f t="shared" si="84"/>
        <v>7.0000000000000007E-2</v>
      </c>
      <c r="S179" s="79">
        <f t="shared" si="84"/>
        <v>0.2</v>
      </c>
      <c r="T179" s="79">
        <f t="shared" si="84"/>
        <v>0.06</v>
      </c>
      <c r="U179" s="79">
        <f t="shared" si="84"/>
        <v>0.02</v>
      </c>
      <c r="V179" s="79">
        <f t="shared" si="84"/>
        <v>0.13</v>
      </c>
      <c r="W179" s="79">
        <f t="shared" si="85"/>
        <v>0.14000000000000001</v>
      </c>
      <c r="X179" s="79">
        <f t="shared" si="86"/>
        <v>0.13</v>
      </c>
      <c r="Y179" s="79">
        <f t="shared" si="87"/>
        <v>0.06</v>
      </c>
    </row>
    <row r="180" spans="1:25" s="11" customFormat="1" x14ac:dyDescent="0.2">
      <c r="A180" s="11">
        <v>12</v>
      </c>
      <c r="B180" s="21">
        <v>135</v>
      </c>
      <c r="C180" s="22" t="s">
        <v>14</v>
      </c>
      <c r="D180" s="44">
        <v>0</v>
      </c>
      <c r="E180" s="79">
        <f t="shared" si="83"/>
        <v>0.2</v>
      </c>
      <c r="F180" s="79">
        <f t="shared" si="83"/>
        <v>0.28999999999999998</v>
      </c>
      <c r="G180" s="79">
        <f t="shared" si="83"/>
        <v>0.23</v>
      </c>
      <c r="H180" s="79"/>
      <c r="I180" s="79"/>
      <c r="J180" s="79"/>
      <c r="K180" s="79">
        <f t="shared" si="88"/>
        <v>0.22</v>
      </c>
      <c r="L180" s="79"/>
      <c r="M180" s="79"/>
      <c r="N180" s="79"/>
      <c r="O180" s="79">
        <f t="shared" si="89"/>
        <v>0.15</v>
      </c>
      <c r="P180" s="79">
        <f t="shared" si="90"/>
        <v>0.06</v>
      </c>
      <c r="Q180" s="79">
        <f t="shared" si="90"/>
        <v>7.0000000000000007E-2</v>
      </c>
      <c r="R180" s="79">
        <f t="shared" si="84"/>
        <v>0.04</v>
      </c>
      <c r="S180" s="79">
        <f t="shared" si="84"/>
        <v>0.04</v>
      </c>
      <c r="T180" s="79">
        <f t="shared" si="84"/>
        <v>0.1</v>
      </c>
      <c r="U180" s="79">
        <f t="shared" si="84"/>
        <v>7.0000000000000007E-2</v>
      </c>
      <c r="V180" s="79">
        <f t="shared" si="84"/>
        <v>0.1</v>
      </c>
      <c r="W180" s="79">
        <f t="shared" si="85"/>
        <v>1.3</v>
      </c>
      <c r="X180" s="79">
        <f t="shared" si="86"/>
        <v>0.2</v>
      </c>
      <c r="Y180" s="79">
        <f t="shared" si="87"/>
        <v>0.09</v>
      </c>
    </row>
    <row r="181" spans="1:25" s="11" customFormat="1" x14ac:dyDescent="0.2">
      <c r="A181" s="11">
        <v>13</v>
      </c>
      <c r="B181" s="37">
        <v>136</v>
      </c>
      <c r="C181" s="38" t="s">
        <v>15</v>
      </c>
      <c r="D181" s="45">
        <v>0</v>
      </c>
      <c r="E181" s="81">
        <f t="shared" si="83"/>
        <v>1.37</v>
      </c>
      <c r="F181" s="81">
        <f t="shared" si="83"/>
        <v>0.69</v>
      </c>
      <c r="G181" s="81">
        <f t="shared" si="83"/>
        <v>0.93</v>
      </c>
      <c r="H181" s="81"/>
      <c r="I181" s="81"/>
      <c r="J181" s="81"/>
      <c r="K181" s="81">
        <f t="shared" si="88"/>
        <v>0.48</v>
      </c>
      <c r="L181" s="81"/>
      <c r="M181" s="81"/>
      <c r="N181" s="81"/>
      <c r="O181" s="81">
        <f t="shared" si="89"/>
        <v>0.49</v>
      </c>
      <c r="P181" s="81">
        <f t="shared" si="90"/>
        <v>0.95</v>
      </c>
      <c r="Q181" s="81">
        <f t="shared" si="90"/>
        <v>0.72</v>
      </c>
      <c r="R181" s="81">
        <f t="shared" si="84"/>
        <v>0.88</v>
      </c>
      <c r="S181" s="81">
        <f t="shared" si="84"/>
        <v>0.65</v>
      </c>
      <c r="T181" s="81">
        <f t="shared" si="84"/>
        <v>0.35</v>
      </c>
      <c r="U181" s="81">
        <f t="shared" si="84"/>
        <v>0.16</v>
      </c>
      <c r="V181" s="81">
        <f t="shared" si="84"/>
        <v>0.34</v>
      </c>
      <c r="W181" s="81">
        <f t="shared" si="85"/>
        <v>0.53</v>
      </c>
      <c r="X181" s="81">
        <f t="shared" si="86"/>
        <v>0.3</v>
      </c>
      <c r="Y181" s="81">
        <f t="shared" si="87"/>
        <v>0.34</v>
      </c>
    </row>
    <row r="182" spans="1:25" s="1" customFormat="1" x14ac:dyDescent="0.2">
      <c r="A182" s="11">
        <v>14</v>
      </c>
      <c r="B182" s="21">
        <v>211</v>
      </c>
      <c r="C182" s="22" t="s">
        <v>34</v>
      </c>
      <c r="D182" s="44">
        <v>0</v>
      </c>
      <c r="E182" s="79">
        <f t="shared" si="83"/>
        <v>0.04</v>
      </c>
      <c r="F182" s="79">
        <f t="shared" si="83"/>
        <v>0.04</v>
      </c>
      <c r="G182" s="79">
        <f t="shared" si="83"/>
        <v>0.04</v>
      </c>
      <c r="H182" s="79"/>
      <c r="I182" s="79"/>
      <c r="J182" s="79"/>
      <c r="K182" s="79">
        <f t="shared" si="88"/>
        <v>0.02</v>
      </c>
      <c r="L182" s="79"/>
      <c r="M182" s="79"/>
      <c r="N182" s="79"/>
      <c r="O182" s="79">
        <f t="shared" si="89"/>
        <v>0</v>
      </c>
      <c r="P182" s="79">
        <f t="shared" si="90"/>
        <v>0</v>
      </c>
      <c r="Q182" s="79">
        <f t="shared" si="90"/>
        <v>0.04</v>
      </c>
      <c r="R182" s="79">
        <f t="shared" si="84"/>
        <v>0.01</v>
      </c>
      <c r="S182" s="79">
        <f t="shared" si="84"/>
        <v>0.05</v>
      </c>
      <c r="T182" s="79">
        <f t="shared" si="84"/>
        <v>0.01</v>
      </c>
      <c r="U182" s="79">
        <f t="shared" si="84"/>
        <v>0</v>
      </c>
      <c r="V182" s="79">
        <f t="shared" si="84"/>
        <v>0.03</v>
      </c>
      <c r="W182" s="79">
        <f t="shared" si="85"/>
        <v>0</v>
      </c>
      <c r="X182" s="79">
        <f t="shared" si="86"/>
        <v>0.01</v>
      </c>
      <c r="Y182" s="79">
        <f t="shared" si="87"/>
        <v>0.01</v>
      </c>
    </row>
    <row r="183" spans="1:25" s="2" customFormat="1" x14ac:dyDescent="0.2">
      <c r="A183" s="11">
        <v>15</v>
      </c>
      <c r="B183" s="21">
        <v>212</v>
      </c>
      <c r="C183" s="22" t="s">
        <v>35</v>
      </c>
      <c r="D183" s="44">
        <v>0</v>
      </c>
      <c r="E183" s="79">
        <f t="shared" si="83"/>
        <v>0.22</v>
      </c>
      <c r="F183" s="79">
        <f t="shared" si="83"/>
        <v>0.1</v>
      </c>
      <c r="G183" s="79">
        <f t="shared" si="83"/>
        <v>-0.05</v>
      </c>
      <c r="H183" s="79"/>
      <c r="I183" s="79"/>
      <c r="J183" s="79"/>
      <c r="K183" s="79">
        <f t="shared" si="88"/>
        <v>0.03</v>
      </c>
      <c r="L183" s="79"/>
      <c r="M183" s="79"/>
      <c r="N183" s="79"/>
      <c r="O183" s="79">
        <f t="shared" si="89"/>
        <v>0.17</v>
      </c>
      <c r="P183" s="79">
        <f t="shared" si="90"/>
        <v>0.02</v>
      </c>
      <c r="Q183" s="79">
        <f t="shared" si="90"/>
        <v>0.05</v>
      </c>
      <c r="R183" s="79">
        <f t="shared" si="84"/>
        <v>0.08</v>
      </c>
      <c r="S183" s="79">
        <f t="shared" si="84"/>
        <v>-0.01</v>
      </c>
      <c r="T183" s="79">
        <f t="shared" si="84"/>
        <v>0</v>
      </c>
      <c r="U183" s="79">
        <f t="shared" si="84"/>
        <v>0.01</v>
      </c>
      <c r="V183" s="79">
        <f t="shared" si="84"/>
        <v>0.01</v>
      </c>
      <c r="W183" s="79">
        <f t="shared" si="85"/>
        <v>0.03</v>
      </c>
      <c r="X183" s="79">
        <f t="shared" si="86"/>
        <v>0.01</v>
      </c>
      <c r="Y183" s="79">
        <f t="shared" si="87"/>
        <v>0</v>
      </c>
    </row>
    <row r="184" spans="1:25" s="12" customFormat="1" x14ac:dyDescent="0.2">
      <c r="A184" s="11">
        <v>16</v>
      </c>
      <c r="B184" s="21">
        <v>215</v>
      </c>
      <c r="C184" s="22" t="s">
        <v>31</v>
      </c>
      <c r="D184" s="44">
        <v>0</v>
      </c>
      <c r="E184" s="79">
        <f t="shared" si="83"/>
        <v>0.53</v>
      </c>
      <c r="F184" s="79">
        <f t="shared" si="83"/>
        <v>0.57999999999999996</v>
      </c>
      <c r="G184" s="79">
        <f t="shared" si="83"/>
        <v>0.3</v>
      </c>
      <c r="H184" s="79"/>
      <c r="I184" s="79"/>
      <c r="J184" s="79"/>
      <c r="K184" s="79">
        <f t="shared" si="88"/>
        <v>0.71</v>
      </c>
      <c r="L184" s="79"/>
      <c r="M184" s="79"/>
      <c r="N184" s="79"/>
      <c r="O184" s="79">
        <f t="shared" si="89"/>
        <v>0.71</v>
      </c>
      <c r="P184" s="79">
        <f t="shared" si="90"/>
        <v>0.49</v>
      </c>
      <c r="Q184" s="79">
        <f t="shared" si="90"/>
        <v>0.34</v>
      </c>
      <c r="R184" s="79">
        <f t="shared" si="84"/>
        <v>0.22</v>
      </c>
      <c r="S184" s="79">
        <f t="shared" si="84"/>
        <v>0.45</v>
      </c>
      <c r="T184" s="79">
        <f t="shared" si="84"/>
        <v>0.37</v>
      </c>
      <c r="U184" s="79">
        <f t="shared" si="84"/>
        <v>-0.06</v>
      </c>
      <c r="V184" s="79">
        <f t="shared" si="84"/>
        <v>0.37</v>
      </c>
      <c r="W184" s="79">
        <f t="shared" si="85"/>
        <v>-0.28000000000000003</v>
      </c>
      <c r="X184" s="79">
        <f t="shared" si="86"/>
        <v>0.23</v>
      </c>
      <c r="Y184" s="79">
        <f t="shared" si="87"/>
        <v>0.2</v>
      </c>
    </row>
    <row r="185" spans="1:25" x14ac:dyDescent="0.2">
      <c r="A185" s="11">
        <v>17</v>
      </c>
      <c r="B185" s="21">
        <v>216</v>
      </c>
      <c r="C185" s="22" t="s">
        <v>44</v>
      </c>
      <c r="D185" s="44">
        <v>0</v>
      </c>
      <c r="E185" s="79">
        <f t="shared" si="83"/>
        <v>0.59</v>
      </c>
      <c r="F185" s="79">
        <f t="shared" si="83"/>
        <v>0.2</v>
      </c>
      <c r="G185" s="79">
        <f t="shared" si="83"/>
        <v>0.27</v>
      </c>
      <c r="H185" s="79"/>
      <c r="I185" s="79"/>
      <c r="J185" s="79"/>
      <c r="K185" s="79">
        <f t="shared" si="88"/>
        <v>0.14000000000000001</v>
      </c>
      <c r="L185" s="79"/>
      <c r="M185" s="79"/>
      <c r="N185" s="79"/>
      <c r="O185" s="79">
        <f t="shared" si="89"/>
        <v>0.37</v>
      </c>
      <c r="P185" s="79">
        <f t="shared" si="90"/>
        <v>0.19</v>
      </c>
      <c r="Q185" s="79">
        <f t="shared" si="90"/>
        <v>7.0000000000000007E-2</v>
      </c>
      <c r="R185" s="79">
        <f t="shared" si="84"/>
        <v>0.08</v>
      </c>
      <c r="S185" s="79">
        <f t="shared" si="84"/>
        <v>0.08</v>
      </c>
      <c r="T185" s="79">
        <f t="shared" si="84"/>
        <v>0.06</v>
      </c>
      <c r="U185" s="79">
        <f t="shared" si="84"/>
        <v>0.08</v>
      </c>
      <c r="V185" s="79">
        <f t="shared" si="84"/>
        <v>0.13</v>
      </c>
      <c r="W185" s="79">
        <f t="shared" si="85"/>
        <v>0.14000000000000001</v>
      </c>
      <c r="X185" s="79">
        <f t="shared" si="86"/>
        <v>0.28000000000000003</v>
      </c>
      <c r="Y185" s="79">
        <f t="shared" si="87"/>
        <v>0.04</v>
      </c>
    </row>
    <row r="186" spans="1:25" customFormat="1" x14ac:dyDescent="0.2">
      <c r="A186" s="11">
        <v>18</v>
      </c>
      <c r="B186" s="21">
        <v>221</v>
      </c>
      <c r="C186" s="22" t="s">
        <v>36</v>
      </c>
      <c r="D186" s="44">
        <v>0</v>
      </c>
      <c r="E186" s="79">
        <f t="shared" si="83"/>
        <v>0.04</v>
      </c>
      <c r="F186" s="79">
        <f t="shared" si="83"/>
        <v>0.03</v>
      </c>
      <c r="G186" s="79">
        <f t="shared" si="83"/>
        <v>0.03</v>
      </c>
      <c r="H186" s="79"/>
      <c r="I186" s="79"/>
      <c r="J186" s="79"/>
      <c r="K186" s="79">
        <f t="shared" si="88"/>
        <v>0.02</v>
      </c>
      <c r="L186" s="79"/>
      <c r="M186" s="79"/>
      <c r="N186" s="79"/>
      <c r="O186" s="79">
        <f t="shared" si="89"/>
        <v>0.04</v>
      </c>
      <c r="P186" s="79">
        <f t="shared" si="90"/>
        <v>7.0000000000000007E-2</v>
      </c>
      <c r="Q186" s="79">
        <f t="shared" si="90"/>
        <v>0.04</v>
      </c>
      <c r="R186" s="79">
        <f t="shared" si="84"/>
        <v>0</v>
      </c>
      <c r="S186" s="79">
        <f t="shared" si="84"/>
        <v>0.01</v>
      </c>
      <c r="T186" s="79">
        <f t="shared" si="84"/>
        <v>0.01</v>
      </c>
      <c r="U186" s="79">
        <f t="shared" si="84"/>
        <v>0.01</v>
      </c>
      <c r="V186" s="79">
        <f t="shared" si="84"/>
        <v>0.01</v>
      </c>
      <c r="W186" s="79">
        <f t="shared" si="85"/>
        <v>0</v>
      </c>
      <c r="X186" s="79">
        <f t="shared" si="86"/>
        <v>0.01</v>
      </c>
      <c r="Y186" s="79">
        <f t="shared" si="87"/>
        <v>0.01</v>
      </c>
    </row>
    <row r="187" spans="1:25" s="25" customFormat="1" x14ac:dyDescent="0.2">
      <c r="A187" s="11">
        <v>19</v>
      </c>
      <c r="B187" s="28">
        <v>222</v>
      </c>
      <c r="C187" s="34" t="s">
        <v>37</v>
      </c>
      <c r="D187" s="44">
        <v>0</v>
      </c>
      <c r="E187" s="79">
        <f t="shared" si="83"/>
        <v>0.41</v>
      </c>
      <c r="F187" s="79">
        <f t="shared" si="83"/>
        <v>0.02</v>
      </c>
      <c r="G187" s="79">
        <f t="shared" si="83"/>
        <v>0.05</v>
      </c>
      <c r="H187" s="79"/>
      <c r="I187" s="79"/>
      <c r="J187" s="79"/>
      <c r="K187" s="79">
        <f t="shared" si="88"/>
        <v>7.0000000000000007E-2</v>
      </c>
      <c r="L187" s="79"/>
      <c r="M187" s="79"/>
      <c r="N187" s="79"/>
      <c r="O187" s="79">
        <f t="shared" si="89"/>
        <v>0.06</v>
      </c>
      <c r="P187" s="79">
        <f t="shared" si="90"/>
        <v>0.03</v>
      </c>
      <c r="Q187" s="79">
        <f t="shared" si="90"/>
        <v>0.02</v>
      </c>
      <c r="R187" s="79">
        <f t="shared" si="84"/>
        <v>0.01</v>
      </c>
      <c r="S187" s="79">
        <f t="shared" si="84"/>
        <v>-0.01</v>
      </c>
      <c r="T187" s="79">
        <f t="shared" si="84"/>
        <v>0.04</v>
      </c>
      <c r="U187" s="79">
        <f t="shared" si="84"/>
        <v>0</v>
      </c>
      <c r="V187" s="79">
        <f t="shared" si="84"/>
        <v>0</v>
      </c>
      <c r="W187" s="79">
        <f t="shared" si="85"/>
        <v>0.01</v>
      </c>
      <c r="X187" s="79">
        <f t="shared" si="86"/>
        <v>0</v>
      </c>
      <c r="Y187" s="79">
        <f t="shared" si="87"/>
        <v>0</v>
      </c>
    </row>
    <row r="188" spans="1:25" customFormat="1" x14ac:dyDescent="0.2">
      <c r="A188" s="11">
        <v>20</v>
      </c>
      <c r="B188" s="28">
        <v>225</v>
      </c>
      <c r="C188" s="34" t="s">
        <v>16</v>
      </c>
      <c r="D188" s="44">
        <v>0</v>
      </c>
      <c r="E188" s="79">
        <f t="shared" si="83"/>
        <v>0.66</v>
      </c>
      <c r="F188" s="79">
        <f t="shared" si="83"/>
        <v>0.42</v>
      </c>
      <c r="G188" s="79">
        <f t="shared" si="83"/>
        <v>0.34</v>
      </c>
      <c r="H188" s="79"/>
      <c r="I188" s="79"/>
      <c r="J188" s="79"/>
      <c r="K188" s="79">
        <f t="shared" si="88"/>
        <v>0.17</v>
      </c>
      <c r="L188" s="79"/>
      <c r="M188" s="79"/>
      <c r="N188" s="79"/>
      <c r="O188" s="79">
        <f t="shared" si="89"/>
        <v>0.27</v>
      </c>
      <c r="P188" s="79">
        <f t="shared" si="90"/>
        <v>0.09</v>
      </c>
      <c r="Q188" s="79">
        <f t="shared" si="90"/>
        <v>0.21</v>
      </c>
      <c r="R188" s="79">
        <f t="shared" si="84"/>
        <v>0.14000000000000001</v>
      </c>
      <c r="S188" s="79">
        <f t="shared" si="84"/>
        <v>0.12</v>
      </c>
      <c r="T188" s="79">
        <f t="shared" si="84"/>
        <v>0.11</v>
      </c>
      <c r="U188" s="79">
        <f t="shared" si="84"/>
        <v>0.04</v>
      </c>
      <c r="V188" s="79">
        <f t="shared" si="84"/>
        <v>0.08</v>
      </c>
      <c r="W188" s="79">
        <f t="shared" si="85"/>
        <v>0.11</v>
      </c>
      <c r="X188" s="79">
        <f t="shared" si="86"/>
        <v>0.53</v>
      </c>
      <c r="Y188" s="79">
        <f t="shared" si="87"/>
        <v>0.1</v>
      </c>
    </row>
    <row r="189" spans="1:25" x14ac:dyDescent="0.2">
      <c r="A189" s="11">
        <v>21</v>
      </c>
      <c r="B189" s="28">
        <v>226</v>
      </c>
      <c r="C189" s="34" t="s">
        <v>17</v>
      </c>
      <c r="D189" s="44">
        <v>0</v>
      </c>
      <c r="E189" s="79">
        <f t="shared" ref="E189:G208" si="91">(D27-E27)/1460</f>
        <v>0.86</v>
      </c>
      <c r="F189" s="79">
        <f t="shared" si="91"/>
        <v>0.41</v>
      </c>
      <c r="G189" s="79">
        <f t="shared" si="91"/>
        <v>0.66</v>
      </c>
      <c r="H189" s="79"/>
      <c r="I189" s="79"/>
      <c r="J189" s="79"/>
      <c r="K189" s="79">
        <f t="shared" si="88"/>
        <v>0.52</v>
      </c>
      <c r="L189" s="79"/>
      <c r="M189" s="79"/>
      <c r="N189" s="79"/>
      <c r="O189" s="79">
        <f t="shared" si="89"/>
        <v>0.34</v>
      </c>
      <c r="P189" s="79">
        <f t="shared" si="90"/>
        <v>0.44</v>
      </c>
      <c r="Q189" s="79">
        <f t="shared" si="90"/>
        <v>0.41</v>
      </c>
      <c r="R189" s="79">
        <f t="shared" si="84"/>
        <v>0.35</v>
      </c>
      <c r="S189" s="79">
        <f t="shared" si="84"/>
        <v>0.38</v>
      </c>
      <c r="T189" s="79">
        <f t="shared" si="84"/>
        <v>0.23</v>
      </c>
      <c r="U189" s="79">
        <f t="shared" si="84"/>
        <v>0.16</v>
      </c>
      <c r="V189" s="79">
        <f t="shared" si="84"/>
        <v>0.19</v>
      </c>
      <c r="W189" s="79">
        <f t="shared" si="85"/>
        <v>0.23</v>
      </c>
      <c r="X189" s="79">
        <f t="shared" si="86"/>
        <v>0.24</v>
      </c>
      <c r="Y189" s="79">
        <f t="shared" si="87"/>
        <v>0.28000000000000003</v>
      </c>
    </row>
    <row r="190" spans="1:25" s="11" customFormat="1" x14ac:dyDescent="0.2">
      <c r="A190" s="11">
        <v>22</v>
      </c>
      <c r="B190" s="28">
        <v>231</v>
      </c>
      <c r="C190" s="34" t="s">
        <v>38</v>
      </c>
      <c r="D190" s="44">
        <v>0</v>
      </c>
      <c r="E190" s="79">
        <f t="shared" si="91"/>
        <v>0.24</v>
      </c>
      <c r="F190" s="79">
        <f t="shared" si="91"/>
        <v>0.06</v>
      </c>
      <c r="G190" s="79">
        <f t="shared" si="91"/>
        <v>0.09</v>
      </c>
      <c r="H190" s="79"/>
      <c r="I190" s="79"/>
      <c r="J190" s="79"/>
      <c r="K190" s="79">
        <f t="shared" si="88"/>
        <v>0</v>
      </c>
      <c r="L190" s="79"/>
      <c r="M190" s="79"/>
      <c r="N190" s="79"/>
      <c r="O190" s="79">
        <f t="shared" si="89"/>
        <v>0.05</v>
      </c>
      <c r="P190" s="79">
        <f t="shared" si="90"/>
        <v>0.02</v>
      </c>
      <c r="Q190" s="79">
        <f t="shared" si="90"/>
        <v>0.19</v>
      </c>
      <c r="R190" s="79">
        <f t="shared" si="84"/>
        <v>0.03</v>
      </c>
      <c r="S190" s="79">
        <f t="shared" si="84"/>
        <v>0</v>
      </c>
      <c r="T190" s="79">
        <f t="shared" si="84"/>
        <v>0.04</v>
      </c>
      <c r="U190" s="79">
        <f t="shared" si="84"/>
        <v>0.01</v>
      </c>
      <c r="V190" s="79">
        <f t="shared" si="84"/>
        <v>0.01</v>
      </c>
      <c r="W190" s="79">
        <f t="shared" si="85"/>
        <v>0.01</v>
      </c>
      <c r="X190" s="79">
        <f t="shared" si="86"/>
        <v>-0.01</v>
      </c>
      <c r="Y190" s="79">
        <f t="shared" si="87"/>
        <v>0</v>
      </c>
    </row>
    <row r="191" spans="1:25" s="11" customFormat="1" x14ac:dyDescent="0.2">
      <c r="A191" s="11">
        <v>23</v>
      </c>
      <c r="B191" s="28">
        <v>235</v>
      </c>
      <c r="C191" s="34" t="s">
        <v>7</v>
      </c>
      <c r="D191" s="44">
        <v>0</v>
      </c>
      <c r="E191" s="79">
        <f t="shared" si="91"/>
        <v>0.78</v>
      </c>
      <c r="F191" s="79">
        <f t="shared" si="91"/>
        <v>0.19</v>
      </c>
      <c r="G191" s="79">
        <f t="shared" si="91"/>
        <v>0.21</v>
      </c>
      <c r="H191" s="79"/>
      <c r="I191" s="79"/>
      <c r="J191" s="79"/>
      <c r="K191" s="79">
        <f t="shared" si="88"/>
        <v>0.2</v>
      </c>
      <c r="L191" s="79"/>
      <c r="M191" s="79"/>
      <c r="N191" s="79"/>
      <c r="O191" s="79">
        <f t="shared" si="89"/>
        <v>0.04</v>
      </c>
      <c r="P191" s="79">
        <f t="shared" ref="P191:Q210" si="92">(O29-P29)/365</f>
        <v>0.19</v>
      </c>
      <c r="Q191" s="79">
        <f t="shared" si="92"/>
        <v>0.14000000000000001</v>
      </c>
      <c r="R191" s="79">
        <f t="shared" si="84"/>
        <v>0.12</v>
      </c>
      <c r="S191" s="79">
        <f t="shared" si="84"/>
        <v>7.0000000000000007E-2</v>
      </c>
      <c r="T191" s="79">
        <f t="shared" si="84"/>
        <v>0.22</v>
      </c>
      <c r="U191" s="79">
        <f t="shared" si="84"/>
        <v>0.06</v>
      </c>
      <c r="V191" s="79">
        <f t="shared" si="84"/>
        <v>0.08</v>
      </c>
      <c r="W191" s="79">
        <f t="shared" si="85"/>
        <v>0.26</v>
      </c>
      <c r="X191" s="79">
        <f t="shared" si="86"/>
        <v>0.1</v>
      </c>
      <c r="Y191" s="79">
        <f t="shared" si="87"/>
        <v>0.1</v>
      </c>
    </row>
    <row r="192" spans="1:25" s="11" customFormat="1" x14ac:dyDescent="0.2">
      <c r="A192" s="11">
        <v>24</v>
      </c>
      <c r="B192" s="28">
        <v>236</v>
      </c>
      <c r="C192" s="34" t="s">
        <v>18</v>
      </c>
      <c r="D192" s="44">
        <v>0</v>
      </c>
      <c r="E192" s="79">
        <f t="shared" si="91"/>
        <v>0.13</v>
      </c>
      <c r="F192" s="79">
        <f t="shared" si="91"/>
        <v>0.18</v>
      </c>
      <c r="G192" s="79">
        <f t="shared" si="91"/>
        <v>0.28999999999999998</v>
      </c>
      <c r="H192" s="79"/>
      <c r="I192" s="79"/>
      <c r="J192" s="79"/>
      <c r="K192" s="79">
        <f t="shared" si="88"/>
        <v>0.32</v>
      </c>
      <c r="L192" s="79"/>
      <c r="M192" s="79"/>
      <c r="N192" s="79"/>
      <c r="O192" s="79">
        <f t="shared" si="89"/>
        <v>0.18</v>
      </c>
      <c r="P192" s="79">
        <f t="shared" si="92"/>
        <v>0.16</v>
      </c>
      <c r="Q192" s="79">
        <f t="shared" si="92"/>
        <v>7.0000000000000007E-2</v>
      </c>
      <c r="R192" s="79">
        <f t="shared" si="84"/>
        <v>0.09</v>
      </c>
      <c r="S192" s="79">
        <f t="shared" si="84"/>
        <v>7.0000000000000007E-2</v>
      </c>
      <c r="T192" s="79">
        <f t="shared" si="84"/>
        <v>0.14000000000000001</v>
      </c>
      <c r="U192" s="79">
        <f t="shared" si="84"/>
        <v>7.0000000000000007E-2</v>
      </c>
      <c r="V192" s="79">
        <f t="shared" si="84"/>
        <v>0.06</v>
      </c>
      <c r="W192" s="79">
        <f t="shared" si="85"/>
        <v>0.08</v>
      </c>
      <c r="X192" s="79">
        <f t="shared" si="86"/>
        <v>0.15</v>
      </c>
      <c r="Y192" s="79">
        <f t="shared" si="87"/>
        <v>0.1</v>
      </c>
    </row>
    <row r="193" spans="1:25" s="11" customFormat="1" x14ac:dyDescent="0.2">
      <c r="A193" s="11">
        <v>25</v>
      </c>
      <c r="B193" s="41">
        <v>237</v>
      </c>
      <c r="C193" s="42" t="s">
        <v>40</v>
      </c>
      <c r="D193" s="45">
        <v>0</v>
      </c>
      <c r="E193" s="81">
        <f t="shared" si="91"/>
        <v>0.4</v>
      </c>
      <c r="F193" s="81">
        <f t="shared" si="91"/>
        <v>0.22</v>
      </c>
      <c r="G193" s="81">
        <f t="shared" si="91"/>
        <v>0.25</v>
      </c>
      <c r="H193" s="81"/>
      <c r="I193" s="81"/>
      <c r="J193" s="81"/>
      <c r="K193" s="81">
        <f t="shared" si="88"/>
        <v>0.16</v>
      </c>
      <c r="L193" s="81"/>
      <c r="M193" s="81"/>
      <c r="N193" s="81"/>
      <c r="O193" s="81">
        <f t="shared" si="89"/>
        <v>7.0000000000000007E-2</v>
      </c>
      <c r="P193" s="81">
        <f t="shared" si="92"/>
        <v>0.13</v>
      </c>
      <c r="Q193" s="81">
        <f t="shared" si="92"/>
        <v>7.0000000000000007E-2</v>
      </c>
      <c r="R193" s="81">
        <f t="shared" si="84"/>
        <v>0.35</v>
      </c>
      <c r="S193" s="81">
        <f t="shared" si="84"/>
        <v>0.05</v>
      </c>
      <c r="T193" s="81">
        <f t="shared" si="84"/>
        <v>0.11</v>
      </c>
      <c r="U193" s="81">
        <f t="shared" si="84"/>
        <v>0.09</v>
      </c>
      <c r="V193" s="81">
        <f t="shared" si="84"/>
        <v>0.05</v>
      </c>
      <c r="W193" s="81">
        <f t="shared" si="85"/>
        <v>0.33</v>
      </c>
      <c r="X193" s="81">
        <f t="shared" si="86"/>
        <v>0.08</v>
      </c>
      <c r="Y193" s="81">
        <f t="shared" si="87"/>
        <v>0.09</v>
      </c>
    </row>
    <row r="194" spans="1:25" s="11" customFormat="1" x14ac:dyDescent="0.2">
      <c r="A194" s="11">
        <v>26</v>
      </c>
      <c r="B194" s="28">
        <v>311</v>
      </c>
      <c r="C194" s="34" t="s">
        <v>6</v>
      </c>
      <c r="D194" s="44">
        <v>0</v>
      </c>
      <c r="E194" s="79">
        <f t="shared" si="91"/>
        <v>0.21</v>
      </c>
      <c r="F194" s="79">
        <f t="shared" si="91"/>
        <v>0.1</v>
      </c>
      <c r="G194" s="79">
        <f t="shared" si="91"/>
        <v>0.08</v>
      </c>
      <c r="H194" s="79"/>
      <c r="I194" s="79"/>
      <c r="J194" s="79"/>
      <c r="K194" s="79">
        <f t="shared" si="88"/>
        <v>0.03</v>
      </c>
      <c r="L194" s="79"/>
      <c r="M194" s="79"/>
      <c r="N194" s="79"/>
      <c r="O194" s="79">
        <f t="shared" si="89"/>
        <v>0.06</v>
      </c>
      <c r="P194" s="79">
        <f t="shared" si="92"/>
        <v>0.03</v>
      </c>
      <c r="Q194" s="79">
        <f t="shared" si="92"/>
        <v>-0.02</v>
      </c>
      <c r="R194" s="79">
        <f t="shared" si="84"/>
        <v>0.08</v>
      </c>
      <c r="S194" s="79">
        <f t="shared" si="84"/>
        <v>7.0000000000000007E-2</v>
      </c>
      <c r="T194" s="79">
        <f t="shared" si="84"/>
        <v>-0.8</v>
      </c>
      <c r="U194" s="79">
        <f t="shared" si="84"/>
        <v>0.87</v>
      </c>
      <c r="V194" s="79">
        <f t="shared" si="84"/>
        <v>0.02</v>
      </c>
      <c r="W194" s="79">
        <f t="shared" si="85"/>
        <v>0.01</v>
      </c>
      <c r="X194" s="79">
        <f t="shared" si="86"/>
        <v>0.12</v>
      </c>
      <c r="Y194" s="79">
        <f t="shared" si="87"/>
        <v>7.0000000000000007E-2</v>
      </c>
    </row>
    <row r="195" spans="1:25" s="11" customFormat="1" x14ac:dyDescent="0.2">
      <c r="A195" s="11">
        <v>27</v>
      </c>
      <c r="B195" s="28">
        <v>315</v>
      </c>
      <c r="C195" s="34" t="s">
        <v>19</v>
      </c>
      <c r="D195" s="44">
        <v>0</v>
      </c>
      <c r="E195" s="79">
        <f t="shared" si="91"/>
        <v>0.45</v>
      </c>
      <c r="F195" s="79">
        <f t="shared" si="91"/>
        <v>0.51</v>
      </c>
      <c r="G195" s="79">
        <f t="shared" si="91"/>
        <v>0.32</v>
      </c>
      <c r="H195" s="79"/>
      <c r="I195" s="79"/>
      <c r="J195" s="79"/>
      <c r="K195" s="79">
        <f t="shared" si="88"/>
        <v>0.28000000000000003</v>
      </c>
      <c r="L195" s="79"/>
      <c r="M195" s="79"/>
      <c r="N195" s="79"/>
      <c r="O195" s="79">
        <f t="shared" si="89"/>
        <v>0.24</v>
      </c>
      <c r="P195" s="79">
        <f t="shared" si="92"/>
        <v>0.3</v>
      </c>
      <c r="Q195" s="79">
        <f t="shared" si="92"/>
        <v>0.22</v>
      </c>
      <c r="R195" s="79">
        <f t="shared" si="84"/>
        <v>0.18</v>
      </c>
      <c r="S195" s="79">
        <f t="shared" si="84"/>
        <v>0.27</v>
      </c>
      <c r="T195" s="79">
        <f t="shared" si="84"/>
        <v>0.26</v>
      </c>
      <c r="U195" s="79">
        <f t="shared" si="84"/>
        <v>0.12</v>
      </c>
      <c r="V195" s="79">
        <f t="shared" si="84"/>
        <v>0.24</v>
      </c>
      <c r="W195" s="79">
        <f t="shared" si="85"/>
        <v>0.27</v>
      </c>
      <c r="X195" s="79">
        <f t="shared" si="86"/>
        <v>0.4</v>
      </c>
      <c r="Y195" s="79">
        <f t="shared" si="87"/>
        <v>0.15</v>
      </c>
    </row>
    <row r="196" spans="1:25" s="1" customFormat="1" x14ac:dyDescent="0.2">
      <c r="A196" s="11">
        <v>28</v>
      </c>
      <c r="B196" s="28">
        <v>316</v>
      </c>
      <c r="C196" s="34" t="s">
        <v>45</v>
      </c>
      <c r="D196" s="44">
        <v>0</v>
      </c>
      <c r="E196" s="79">
        <f t="shared" si="91"/>
        <v>0.48</v>
      </c>
      <c r="F196" s="79">
        <f t="shared" si="91"/>
        <v>0.24</v>
      </c>
      <c r="G196" s="79">
        <f t="shared" si="91"/>
        <v>0.28000000000000003</v>
      </c>
      <c r="H196" s="79"/>
      <c r="I196" s="79"/>
      <c r="J196" s="79"/>
      <c r="K196" s="79">
        <f t="shared" si="88"/>
        <v>0.16</v>
      </c>
      <c r="L196" s="79"/>
      <c r="M196" s="79"/>
      <c r="N196" s="79"/>
      <c r="O196" s="79">
        <f t="shared" si="89"/>
        <v>0.22</v>
      </c>
      <c r="P196" s="79">
        <f t="shared" si="92"/>
        <v>0.12</v>
      </c>
      <c r="Q196" s="79">
        <f t="shared" si="92"/>
        <v>0.2</v>
      </c>
      <c r="R196" s="79">
        <f t="shared" si="84"/>
        <v>0.04</v>
      </c>
      <c r="S196" s="79">
        <f t="shared" si="84"/>
        <v>0.09</v>
      </c>
      <c r="T196" s="79">
        <f t="shared" si="84"/>
        <v>0.19</v>
      </c>
      <c r="U196" s="79">
        <f t="shared" si="84"/>
        <v>0.05</v>
      </c>
      <c r="V196" s="79">
        <f t="shared" si="84"/>
        <v>0.16</v>
      </c>
      <c r="W196" s="79">
        <f t="shared" si="85"/>
        <v>0.1</v>
      </c>
      <c r="X196" s="79">
        <f t="shared" si="86"/>
        <v>0.1</v>
      </c>
      <c r="Y196" s="79">
        <f t="shared" si="87"/>
        <v>0.13</v>
      </c>
    </row>
    <row r="197" spans="1:25" s="2" customFormat="1" x14ac:dyDescent="0.2">
      <c r="A197" s="11">
        <v>29</v>
      </c>
      <c r="B197" s="28">
        <v>317</v>
      </c>
      <c r="C197" s="34" t="s">
        <v>20</v>
      </c>
      <c r="D197" s="44">
        <v>0</v>
      </c>
      <c r="E197" s="79">
        <f t="shared" si="91"/>
        <v>0.88</v>
      </c>
      <c r="F197" s="79">
        <f t="shared" si="91"/>
        <v>0.48</v>
      </c>
      <c r="G197" s="79">
        <f t="shared" si="91"/>
        <v>0.78</v>
      </c>
      <c r="H197" s="79"/>
      <c r="I197" s="79"/>
      <c r="J197" s="79"/>
      <c r="K197" s="79">
        <f t="shared" si="88"/>
        <v>0.84</v>
      </c>
      <c r="L197" s="79"/>
      <c r="M197" s="79"/>
      <c r="N197" s="79"/>
      <c r="O197" s="79">
        <f t="shared" si="89"/>
        <v>0.54</v>
      </c>
      <c r="P197" s="79">
        <f t="shared" si="92"/>
        <v>0.26</v>
      </c>
      <c r="Q197" s="79">
        <f t="shared" si="92"/>
        <v>0.28999999999999998</v>
      </c>
      <c r="R197" s="79">
        <f t="shared" si="84"/>
        <v>0.33</v>
      </c>
      <c r="S197" s="79">
        <f t="shared" si="84"/>
        <v>0.22</v>
      </c>
      <c r="T197" s="79">
        <f t="shared" si="84"/>
        <v>0.43</v>
      </c>
      <c r="U197" s="79">
        <f t="shared" si="84"/>
        <v>0.19</v>
      </c>
      <c r="V197" s="79">
        <f t="shared" si="84"/>
        <v>0.25</v>
      </c>
      <c r="W197" s="79">
        <f t="shared" si="85"/>
        <v>0.31</v>
      </c>
      <c r="X197" s="79">
        <f t="shared" si="86"/>
        <v>0.54</v>
      </c>
      <c r="Y197" s="79">
        <f t="shared" si="87"/>
        <v>0.3</v>
      </c>
    </row>
    <row r="198" spans="1:25" s="12" customFormat="1" x14ac:dyDescent="0.2">
      <c r="A198" s="11">
        <v>30</v>
      </c>
      <c r="B198" s="28">
        <v>325</v>
      </c>
      <c r="C198" s="34" t="s">
        <v>5</v>
      </c>
      <c r="D198" s="44">
        <v>0</v>
      </c>
      <c r="E198" s="79">
        <f t="shared" si="91"/>
        <v>0.83</v>
      </c>
      <c r="F198" s="79">
        <f t="shared" si="91"/>
        <v>0.45</v>
      </c>
      <c r="G198" s="79">
        <f t="shared" si="91"/>
        <v>0.57999999999999996</v>
      </c>
      <c r="H198" s="79"/>
      <c r="I198" s="79"/>
      <c r="J198" s="79"/>
      <c r="K198" s="79">
        <f t="shared" si="88"/>
        <v>0.56999999999999995</v>
      </c>
      <c r="L198" s="79"/>
      <c r="M198" s="79"/>
      <c r="N198" s="79"/>
      <c r="O198" s="79">
        <f t="shared" si="89"/>
        <v>0.16</v>
      </c>
      <c r="P198" s="79">
        <f t="shared" si="92"/>
        <v>0.16</v>
      </c>
      <c r="Q198" s="79">
        <f t="shared" si="92"/>
        <v>0.12</v>
      </c>
      <c r="R198" s="79">
        <f t="shared" si="84"/>
        <v>0.08</v>
      </c>
      <c r="S198" s="79">
        <f t="shared" si="84"/>
        <v>7.0000000000000007E-2</v>
      </c>
      <c r="T198" s="79">
        <f t="shared" si="84"/>
        <v>-0.05</v>
      </c>
      <c r="U198" s="79">
        <f t="shared" si="84"/>
        <v>0.03</v>
      </c>
      <c r="V198" s="79">
        <f t="shared" si="84"/>
        <v>0.08</v>
      </c>
      <c r="W198" s="79">
        <f t="shared" si="85"/>
        <v>0.13</v>
      </c>
      <c r="X198" s="79">
        <f t="shared" si="86"/>
        <v>0.16</v>
      </c>
      <c r="Y198" s="79">
        <f t="shared" si="87"/>
        <v>0.3</v>
      </c>
    </row>
    <row r="199" spans="1:25" x14ac:dyDescent="0.2">
      <c r="A199" s="11">
        <v>31</v>
      </c>
      <c r="B199" s="28">
        <v>326</v>
      </c>
      <c r="C199" s="34" t="s">
        <v>21</v>
      </c>
      <c r="D199" s="44">
        <v>0</v>
      </c>
      <c r="E199" s="79">
        <f t="shared" si="91"/>
        <v>0.43</v>
      </c>
      <c r="F199" s="79">
        <f t="shared" si="91"/>
        <v>0.33</v>
      </c>
      <c r="G199" s="79">
        <f t="shared" si="91"/>
        <v>0.38</v>
      </c>
      <c r="H199" s="79"/>
      <c r="I199" s="79"/>
      <c r="J199" s="79"/>
      <c r="K199" s="79">
        <f t="shared" si="88"/>
        <v>0.28999999999999998</v>
      </c>
      <c r="L199" s="79"/>
      <c r="M199" s="79"/>
      <c r="N199" s="79"/>
      <c r="O199" s="79">
        <f t="shared" si="89"/>
        <v>0.17</v>
      </c>
      <c r="P199" s="79">
        <f t="shared" si="92"/>
        <v>0.11</v>
      </c>
      <c r="Q199" s="79">
        <f t="shared" si="92"/>
        <v>0.19</v>
      </c>
      <c r="R199" s="79">
        <f t="shared" si="84"/>
        <v>0.25</v>
      </c>
      <c r="S199" s="79">
        <f t="shared" si="84"/>
        <v>0.13</v>
      </c>
      <c r="T199" s="79">
        <f t="shared" si="84"/>
        <v>0.11</v>
      </c>
      <c r="U199" s="79">
        <f t="shared" si="84"/>
        <v>0.08</v>
      </c>
      <c r="V199" s="79">
        <f t="shared" si="84"/>
        <v>0.16</v>
      </c>
      <c r="W199" s="79">
        <f t="shared" si="85"/>
        <v>0.51</v>
      </c>
      <c r="X199" s="79">
        <f t="shared" si="86"/>
        <v>0.08</v>
      </c>
      <c r="Y199" s="79">
        <f t="shared" si="87"/>
        <v>0.13</v>
      </c>
    </row>
    <row r="200" spans="1:25" customFormat="1" x14ac:dyDescent="0.2">
      <c r="A200" s="11">
        <v>32</v>
      </c>
      <c r="B200" s="28">
        <v>327</v>
      </c>
      <c r="C200" s="34" t="s">
        <v>25</v>
      </c>
      <c r="D200" s="44">
        <v>0</v>
      </c>
      <c r="E200" s="79">
        <f t="shared" si="91"/>
        <v>0.86</v>
      </c>
      <c r="F200" s="79">
        <f t="shared" si="91"/>
        <v>0.56000000000000005</v>
      </c>
      <c r="G200" s="79">
        <f t="shared" si="91"/>
        <v>0.42</v>
      </c>
      <c r="H200" s="79"/>
      <c r="I200" s="79"/>
      <c r="J200" s="79"/>
      <c r="K200" s="79">
        <f t="shared" si="88"/>
        <v>0.2</v>
      </c>
      <c r="L200" s="79"/>
      <c r="M200" s="79"/>
      <c r="N200" s="79"/>
      <c r="O200" s="79">
        <f t="shared" si="89"/>
        <v>0.1</v>
      </c>
      <c r="P200" s="79">
        <f t="shared" si="92"/>
        <v>0.11</v>
      </c>
      <c r="Q200" s="79">
        <f t="shared" si="92"/>
        <v>7.0000000000000007E-2</v>
      </c>
      <c r="R200" s="79">
        <f t="shared" si="84"/>
        <v>0.17</v>
      </c>
      <c r="S200" s="79">
        <f t="shared" si="84"/>
        <v>7.0000000000000007E-2</v>
      </c>
      <c r="T200" s="79">
        <f t="shared" si="84"/>
        <v>0.09</v>
      </c>
      <c r="U200" s="79">
        <f t="shared" si="84"/>
        <v>0.1</v>
      </c>
      <c r="V200" s="79">
        <f t="shared" si="84"/>
        <v>0.12</v>
      </c>
      <c r="W200" s="79">
        <f t="shared" si="85"/>
        <v>0.11</v>
      </c>
      <c r="X200" s="79">
        <f t="shared" si="86"/>
        <v>0.11</v>
      </c>
      <c r="Y200" s="79">
        <f t="shared" si="87"/>
        <v>0.17</v>
      </c>
    </row>
    <row r="201" spans="1:25" s="25" customFormat="1" x14ac:dyDescent="0.2">
      <c r="A201" s="11">
        <v>33</v>
      </c>
      <c r="B201" s="28">
        <v>335</v>
      </c>
      <c r="C201" s="34" t="s">
        <v>3</v>
      </c>
      <c r="D201" s="44">
        <v>0</v>
      </c>
      <c r="E201" s="79">
        <f t="shared" si="91"/>
        <v>0.53</v>
      </c>
      <c r="F201" s="79">
        <f t="shared" si="91"/>
        <v>0.56000000000000005</v>
      </c>
      <c r="G201" s="79">
        <f t="shared" si="91"/>
        <v>0.66</v>
      </c>
      <c r="H201" s="79"/>
      <c r="I201" s="79"/>
      <c r="J201" s="79"/>
      <c r="K201" s="79">
        <f t="shared" si="88"/>
        <v>0.3</v>
      </c>
      <c r="L201" s="79"/>
      <c r="M201" s="79"/>
      <c r="N201" s="79"/>
      <c r="O201" s="79">
        <f t="shared" si="89"/>
        <v>0.23</v>
      </c>
      <c r="P201" s="79">
        <f t="shared" si="92"/>
        <v>0.14000000000000001</v>
      </c>
      <c r="Q201" s="79">
        <f t="shared" si="92"/>
        <v>0.3</v>
      </c>
      <c r="R201" s="79">
        <f t="shared" si="84"/>
        <v>0.21</v>
      </c>
      <c r="S201" s="79">
        <f t="shared" si="84"/>
        <v>0.17</v>
      </c>
      <c r="T201" s="79">
        <f t="shared" si="84"/>
        <v>0.21</v>
      </c>
      <c r="U201" s="79">
        <f t="shared" si="84"/>
        <v>-0.11</v>
      </c>
      <c r="V201" s="79">
        <f t="shared" si="84"/>
        <v>0.24</v>
      </c>
      <c r="W201" s="79">
        <f t="shared" si="85"/>
        <v>0.16</v>
      </c>
      <c r="X201" s="79">
        <f t="shared" si="86"/>
        <v>0.31</v>
      </c>
      <c r="Y201" s="79">
        <f t="shared" si="87"/>
        <v>0.1</v>
      </c>
    </row>
    <row r="202" spans="1:25" customFormat="1" x14ac:dyDescent="0.2">
      <c r="A202" s="11">
        <v>34</v>
      </c>
      <c r="B202" s="28">
        <v>336</v>
      </c>
      <c r="C202" s="34" t="s">
        <v>29</v>
      </c>
      <c r="D202" s="44">
        <v>0</v>
      </c>
      <c r="E202" s="79">
        <f t="shared" si="91"/>
        <v>0.5</v>
      </c>
      <c r="F202" s="79">
        <f t="shared" si="91"/>
        <v>0.31</v>
      </c>
      <c r="G202" s="79">
        <f t="shared" si="91"/>
        <v>0.3</v>
      </c>
      <c r="H202" s="79"/>
      <c r="I202" s="79"/>
      <c r="J202" s="79"/>
      <c r="K202" s="79">
        <f t="shared" si="88"/>
        <v>0.38</v>
      </c>
      <c r="L202" s="79"/>
      <c r="M202" s="79"/>
      <c r="N202" s="79"/>
      <c r="O202" s="79">
        <f t="shared" si="89"/>
        <v>0.17</v>
      </c>
      <c r="P202" s="79">
        <f t="shared" si="92"/>
        <v>0.08</v>
      </c>
      <c r="Q202" s="79">
        <f t="shared" si="92"/>
        <v>0.25</v>
      </c>
      <c r="R202" s="79">
        <f t="shared" si="84"/>
        <v>0.2</v>
      </c>
      <c r="S202" s="79">
        <f t="shared" si="84"/>
        <v>0.1</v>
      </c>
      <c r="T202" s="79">
        <f t="shared" si="84"/>
        <v>0.09</v>
      </c>
      <c r="U202" s="79">
        <f t="shared" si="84"/>
        <v>0.17</v>
      </c>
      <c r="V202" s="79">
        <f t="shared" si="84"/>
        <v>0.08</v>
      </c>
      <c r="W202" s="79">
        <f t="shared" si="85"/>
        <v>0.11</v>
      </c>
      <c r="X202" s="79">
        <f t="shared" si="86"/>
        <v>0.13</v>
      </c>
      <c r="Y202" s="79">
        <f t="shared" si="87"/>
        <v>0.06</v>
      </c>
    </row>
    <row r="203" spans="1:25" x14ac:dyDescent="0.2">
      <c r="A203" s="11">
        <v>35</v>
      </c>
      <c r="B203" s="41">
        <v>337</v>
      </c>
      <c r="C203" s="42" t="s">
        <v>41</v>
      </c>
      <c r="D203" s="45">
        <v>0</v>
      </c>
      <c r="E203" s="81">
        <f t="shared" si="91"/>
        <v>0.65</v>
      </c>
      <c r="F203" s="81">
        <f t="shared" si="91"/>
        <v>0.43</v>
      </c>
      <c r="G203" s="81">
        <f t="shared" si="91"/>
        <v>0.59</v>
      </c>
      <c r="H203" s="81"/>
      <c r="I203" s="81"/>
      <c r="J203" s="81"/>
      <c r="K203" s="81">
        <f t="shared" si="88"/>
        <v>0.33</v>
      </c>
      <c r="L203" s="81"/>
      <c r="M203" s="81"/>
      <c r="N203" s="81"/>
      <c r="O203" s="81">
        <f t="shared" si="89"/>
        <v>0.27</v>
      </c>
      <c r="P203" s="81">
        <f t="shared" si="92"/>
        <v>0.09</v>
      </c>
      <c r="Q203" s="81">
        <f t="shared" si="92"/>
        <v>0.1</v>
      </c>
      <c r="R203" s="81">
        <f t="shared" si="84"/>
        <v>0.11</v>
      </c>
      <c r="S203" s="81">
        <f t="shared" si="84"/>
        <v>0.14000000000000001</v>
      </c>
      <c r="T203" s="81">
        <f t="shared" si="84"/>
        <v>0.14000000000000001</v>
      </c>
      <c r="U203" s="81">
        <f t="shared" si="84"/>
        <v>0.04</v>
      </c>
      <c r="V203" s="81">
        <f t="shared" si="84"/>
        <v>0.14000000000000001</v>
      </c>
      <c r="W203" s="81">
        <f t="shared" si="85"/>
        <v>0.08</v>
      </c>
      <c r="X203" s="81">
        <f t="shared" si="86"/>
        <v>0.12</v>
      </c>
      <c r="Y203" s="81">
        <f t="shared" si="87"/>
        <v>0.12</v>
      </c>
    </row>
    <row r="204" spans="1:25" s="11" customFormat="1" x14ac:dyDescent="0.2">
      <c r="A204" s="11">
        <v>36</v>
      </c>
      <c r="B204" s="28">
        <v>415</v>
      </c>
      <c r="C204" s="34" t="s">
        <v>9</v>
      </c>
      <c r="D204" s="44">
        <v>0</v>
      </c>
      <c r="E204" s="79">
        <f t="shared" si="91"/>
        <v>-2.59</v>
      </c>
      <c r="F204" s="79">
        <f t="shared" si="91"/>
        <v>0.66</v>
      </c>
      <c r="G204" s="79">
        <f t="shared" si="91"/>
        <v>0.41</v>
      </c>
      <c r="H204" s="79"/>
      <c r="I204" s="79"/>
      <c r="J204" s="79"/>
      <c r="K204" s="79">
        <f t="shared" si="88"/>
        <v>0.97</v>
      </c>
      <c r="L204" s="79"/>
      <c r="M204" s="79"/>
      <c r="N204" s="79"/>
      <c r="O204" s="79">
        <f t="shared" si="89"/>
        <v>0.55000000000000004</v>
      </c>
      <c r="P204" s="79">
        <f t="shared" si="92"/>
        <v>0.85</v>
      </c>
      <c r="Q204" s="79">
        <f t="shared" si="92"/>
        <v>0.45</v>
      </c>
      <c r="R204" s="79">
        <f t="shared" si="84"/>
        <v>0.44</v>
      </c>
      <c r="S204" s="79">
        <f t="shared" si="84"/>
        <v>0.61</v>
      </c>
      <c r="T204" s="79">
        <f t="shared" si="84"/>
        <v>-0.03</v>
      </c>
      <c r="U204" s="79">
        <f t="shared" si="84"/>
        <v>0.09</v>
      </c>
      <c r="V204" s="79">
        <f t="shared" si="84"/>
        <v>0.13</v>
      </c>
      <c r="W204" s="79">
        <f t="shared" si="85"/>
        <v>1.42</v>
      </c>
      <c r="X204" s="79">
        <f t="shared" si="86"/>
        <v>0.49</v>
      </c>
      <c r="Y204" s="79">
        <f t="shared" si="87"/>
        <v>7.0000000000000007E-2</v>
      </c>
    </row>
    <row r="205" spans="1:25" s="11" customFormat="1" x14ac:dyDescent="0.2">
      <c r="A205" s="11">
        <v>37</v>
      </c>
      <c r="B205" s="28">
        <v>416</v>
      </c>
      <c r="C205" s="34" t="s">
        <v>27</v>
      </c>
      <c r="D205" s="44">
        <v>0</v>
      </c>
      <c r="E205" s="79">
        <f t="shared" si="91"/>
        <v>0.28999999999999998</v>
      </c>
      <c r="F205" s="79">
        <f t="shared" si="91"/>
        <v>0.2</v>
      </c>
      <c r="G205" s="79">
        <f t="shared" si="91"/>
        <v>0.21</v>
      </c>
      <c r="H205" s="79"/>
      <c r="I205" s="79"/>
      <c r="J205" s="79"/>
      <c r="K205" s="79">
        <f t="shared" si="88"/>
        <v>0.25</v>
      </c>
      <c r="L205" s="79"/>
      <c r="M205" s="79"/>
      <c r="N205" s="79"/>
      <c r="O205" s="79">
        <f t="shared" si="89"/>
        <v>0.06</v>
      </c>
      <c r="P205" s="79">
        <f t="shared" si="92"/>
        <v>0.17</v>
      </c>
      <c r="Q205" s="79">
        <f t="shared" si="92"/>
        <v>0.11</v>
      </c>
      <c r="R205" s="79">
        <f t="shared" si="84"/>
        <v>0.09</v>
      </c>
      <c r="S205" s="79">
        <f t="shared" si="84"/>
        <v>0.17</v>
      </c>
      <c r="T205" s="79">
        <f t="shared" si="84"/>
        <v>0.16</v>
      </c>
      <c r="U205" s="79">
        <f t="shared" si="84"/>
        <v>0.04</v>
      </c>
      <c r="V205" s="79">
        <f t="shared" si="84"/>
        <v>0.17</v>
      </c>
      <c r="W205" s="79">
        <f t="shared" si="85"/>
        <v>0.04</v>
      </c>
      <c r="X205" s="79">
        <f t="shared" si="86"/>
        <v>0.17</v>
      </c>
      <c r="Y205" s="79">
        <f t="shared" si="87"/>
        <v>7.0000000000000007E-2</v>
      </c>
    </row>
    <row r="206" spans="1:25" s="11" customFormat="1" x14ac:dyDescent="0.2">
      <c r="A206" s="11">
        <v>38</v>
      </c>
      <c r="B206" s="28">
        <v>417</v>
      </c>
      <c r="C206" s="34" t="s">
        <v>22</v>
      </c>
      <c r="D206" s="44">
        <v>0</v>
      </c>
      <c r="E206" s="79">
        <f t="shared" si="91"/>
        <v>0.47</v>
      </c>
      <c r="F206" s="79">
        <f t="shared" si="91"/>
        <v>0.37</v>
      </c>
      <c r="G206" s="79">
        <f t="shared" si="91"/>
        <v>0.52</v>
      </c>
      <c r="H206" s="79"/>
      <c r="I206" s="79"/>
      <c r="J206" s="79"/>
      <c r="K206" s="79">
        <f t="shared" si="88"/>
        <v>-0.08</v>
      </c>
      <c r="L206" s="79"/>
      <c r="M206" s="79"/>
      <c r="N206" s="79"/>
      <c r="O206" s="79">
        <f t="shared" si="89"/>
        <v>0.17</v>
      </c>
      <c r="P206" s="79">
        <f t="shared" si="92"/>
        <v>0.18</v>
      </c>
      <c r="Q206" s="79">
        <f t="shared" si="92"/>
        <v>0.09</v>
      </c>
      <c r="R206" s="79">
        <f t="shared" si="84"/>
        <v>0.56999999999999995</v>
      </c>
      <c r="S206" s="79">
        <f t="shared" si="84"/>
        <v>0.16</v>
      </c>
      <c r="T206" s="79">
        <f t="shared" si="84"/>
        <v>0.1</v>
      </c>
      <c r="U206" s="79">
        <f t="shared" si="84"/>
        <v>0.03</v>
      </c>
      <c r="V206" s="79">
        <f t="shared" si="84"/>
        <v>7.0000000000000007E-2</v>
      </c>
      <c r="W206" s="79">
        <f t="shared" si="85"/>
        <v>0.12</v>
      </c>
      <c r="X206" s="79">
        <f t="shared" si="86"/>
        <v>0.36</v>
      </c>
      <c r="Y206" s="79">
        <f t="shared" si="87"/>
        <v>-0.04</v>
      </c>
    </row>
    <row r="207" spans="1:25" s="11" customFormat="1" x14ac:dyDescent="0.2">
      <c r="A207" s="11">
        <v>39</v>
      </c>
      <c r="B207" s="28">
        <v>421</v>
      </c>
      <c r="C207" s="34" t="s">
        <v>39</v>
      </c>
      <c r="D207" s="44">
        <v>0</v>
      </c>
      <c r="E207" s="79">
        <f t="shared" si="91"/>
        <v>0.02</v>
      </c>
      <c r="F207" s="79">
        <f t="shared" si="91"/>
        <v>0.09</v>
      </c>
      <c r="G207" s="79">
        <f t="shared" si="91"/>
        <v>0.06</v>
      </c>
      <c r="H207" s="79"/>
      <c r="I207" s="79"/>
      <c r="J207" s="79"/>
      <c r="K207" s="79">
        <f t="shared" si="88"/>
        <v>0.04</v>
      </c>
      <c r="L207" s="79"/>
      <c r="M207" s="79"/>
      <c r="N207" s="79"/>
      <c r="O207" s="79">
        <f t="shared" si="89"/>
        <v>0.05</v>
      </c>
      <c r="P207" s="79">
        <f t="shared" si="92"/>
        <v>0.12</v>
      </c>
      <c r="Q207" s="79">
        <f t="shared" si="92"/>
        <v>0.13</v>
      </c>
      <c r="R207" s="79">
        <f t="shared" si="84"/>
        <v>0.1</v>
      </c>
      <c r="S207" s="79">
        <f t="shared" si="84"/>
        <v>0.1</v>
      </c>
      <c r="T207" s="79">
        <f t="shared" si="84"/>
        <v>0.08</v>
      </c>
      <c r="U207" s="79">
        <f t="shared" si="84"/>
        <v>0.02</v>
      </c>
      <c r="V207" s="79">
        <f t="shared" si="84"/>
        <v>0.04</v>
      </c>
      <c r="W207" s="79">
        <f t="shared" si="85"/>
        <v>-0.52</v>
      </c>
      <c r="X207" s="79">
        <f t="shared" si="86"/>
        <v>0.04</v>
      </c>
      <c r="Y207" s="79">
        <f t="shared" si="87"/>
        <v>0.01</v>
      </c>
    </row>
    <row r="208" spans="1:25" s="11" customFormat="1" x14ac:dyDescent="0.2">
      <c r="A208" s="11">
        <v>40</v>
      </c>
      <c r="B208" s="28">
        <v>425</v>
      </c>
      <c r="C208" s="34" t="s">
        <v>23</v>
      </c>
      <c r="D208" s="44">
        <v>0</v>
      </c>
      <c r="E208" s="79">
        <f t="shared" si="91"/>
        <v>1.23</v>
      </c>
      <c r="F208" s="79">
        <f t="shared" si="91"/>
        <v>0.67</v>
      </c>
      <c r="G208" s="79">
        <f t="shared" si="91"/>
        <v>0.41</v>
      </c>
      <c r="H208" s="79"/>
      <c r="I208" s="79"/>
      <c r="J208" s="79"/>
      <c r="K208" s="79">
        <f t="shared" si="88"/>
        <v>0.4</v>
      </c>
      <c r="L208" s="79"/>
      <c r="M208" s="79"/>
      <c r="N208" s="79"/>
      <c r="O208" s="79">
        <f t="shared" si="89"/>
        <v>0.52</v>
      </c>
      <c r="P208" s="79">
        <f t="shared" si="92"/>
        <v>0.34</v>
      </c>
      <c r="Q208" s="79">
        <f t="shared" si="92"/>
        <v>0.3</v>
      </c>
      <c r="R208" s="79">
        <f t="shared" si="84"/>
        <v>-0.04</v>
      </c>
      <c r="S208" s="79">
        <f t="shared" si="84"/>
        <v>0.33</v>
      </c>
      <c r="T208" s="79">
        <f t="shared" si="84"/>
        <v>0.28999999999999998</v>
      </c>
      <c r="U208" s="79">
        <f t="shared" si="84"/>
        <v>0.14000000000000001</v>
      </c>
      <c r="V208" s="79">
        <f t="shared" si="84"/>
        <v>0.44</v>
      </c>
      <c r="W208" s="79">
        <f t="shared" si="85"/>
        <v>0.31</v>
      </c>
      <c r="X208" s="79">
        <f t="shared" si="86"/>
        <v>0.25</v>
      </c>
      <c r="Y208" s="79">
        <f t="shared" si="87"/>
        <v>0.5</v>
      </c>
    </row>
    <row r="209" spans="1:25" s="11" customFormat="1" x14ac:dyDescent="0.2">
      <c r="A209" s="11">
        <v>41</v>
      </c>
      <c r="B209" s="28">
        <v>426</v>
      </c>
      <c r="C209" s="34" t="s">
        <v>43</v>
      </c>
      <c r="D209" s="44">
        <v>0</v>
      </c>
      <c r="E209" s="79">
        <f t="shared" ref="E209:G212" si="93">(D47-E47)/1460</f>
        <v>1.4</v>
      </c>
      <c r="F209" s="79">
        <f t="shared" si="93"/>
        <v>0.55000000000000004</v>
      </c>
      <c r="G209" s="79">
        <f t="shared" si="93"/>
        <v>0.67</v>
      </c>
      <c r="H209" s="79"/>
      <c r="I209" s="79"/>
      <c r="J209" s="79"/>
      <c r="K209" s="79">
        <f t="shared" si="88"/>
        <v>0.41</v>
      </c>
      <c r="L209" s="79"/>
      <c r="M209" s="79"/>
      <c r="N209" s="79"/>
      <c r="O209" s="79">
        <f t="shared" si="89"/>
        <v>0.57999999999999996</v>
      </c>
      <c r="P209" s="79">
        <f t="shared" si="92"/>
        <v>0.35</v>
      </c>
      <c r="Q209" s="79">
        <f t="shared" si="92"/>
        <v>0.25</v>
      </c>
      <c r="R209" s="79">
        <f t="shared" si="84"/>
        <v>0.31</v>
      </c>
      <c r="S209" s="79">
        <f t="shared" si="84"/>
        <v>0.5</v>
      </c>
      <c r="T209" s="79">
        <f t="shared" si="84"/>
        <v>0.72</v>
      </c>
      <c r="U209" s="79">
        <f t="shared" si="84"/>
        <v>0.21</v>
      </c>
      <c r="V209" s="79">
        <f t="shared" si="84"/>
        <v>0.31</v>
      </c>
      <c r="W209" s="79">
        <f t="shared" si="85"/>
        <v>0.32</v>
      </c>
      <c r="X209" s="79">
        <f t="shared" si="86"/>
        <v>0.25</v>
      </c>
      <c r="Y209" s="79">
        <f t="shared" si="87"/>
        <v>0.25</v>
      </c>
    </row>
    <row r="210" spans="1:25" s="1" customFormat="1" x14ac:dyDescent="0.2">
      <c r="A210" s="11">
        <v>42</v>
      </c>
      <c r="B210" s="28">
        <v>435</v>
      </c>
      <c r="C210" s="34" t="s">
        <v>24</v>
      </c>
      <c r="D210" s="44">
        <v>0</v>
      </c>
      <c r="E210" s="79">
        <f t="shared" si="93"/>
        <v>0.38</v>
      </c>
      <c r="F210" s="79">
        <f t="shared" si="93"/>
        <v>0.24</v>
      </c>
      <c r="G210" s="79">
        <f t="shared" si="93"/>
        <v>0.19</v>
      </c>
      <c r="H210" s="79"/>
      <c r="I210" s="79"/>
      <c r="J210" s="79"/>
      <c r="K210" s="79">
        <f t="shared" si="88"/>
        <v>0.21</v>
      </c>
      <c r="L210" s="79"/>
      <c r="M210" s="79"/>
      <c r="N210" s="79"/>
      <c r="O210" s="79">
        <f t="shared" si="89"/>
        <v>0.21</v>
      </c>
      <c r="P210" s="79">
        <f t="shared" si="92"/>
        <v>0.18</v>
      </c>
      <c r="Q210" s="79">
        <f t="shared" si="92"/>
        <v>0.18</v>
      </c>
      <c r="R210" s="79">
        <f t="shared" si="84"/>
        <v>0.12</v>
      </c>
      <c r="S210" s="79">
        <f t="shared" si="84"/>
        <v>0.19</v>
      </c>
      <c r="T210" s="79">
        <f t="shared" si="84"/>
        <v>0.16</v>
      </c>
      <c r="U210" s="79">
        <f t="shared" si="84"/>
        <v>0.06</v>
      </c>
      <c r="V210" s="79">
        <f t="shared" si="84"/>
        <v>0.1</v>
      </c>
      <c r="W210" s="79">
        <f t="shared" si="85"/>
        <v>0.13</v>
      </c>
      <c r="X210" s="79">
        <f t="shared" si="86"/>
        <v>0.13</v>
      </c>
      <c r="Y210" s="79">
        <f t="shared" si="87"/>
        <v>0.12</v>
      </c>
    </row>
    <row r="211" spans="1:25" s="2" customFormat="1" x14ac:dyDescent="0.2">
      <c r="A211" s="11">
        <v>43</v>
      </c>
      <c r="B211" s="28">
        <v>436</v>
      </c>
      <c r="C211" s="34" t="s">
        <v>4</v>
      </c>
      <c r="D211" s="44">
        <v>0</v>
      </c>
      <c r="E211" s="79">
        <f t="shared" si="93"/>
        <v>1.46</v>
      </c>
      <c r="F211" s="79">
        <f t="shared" si="93"/>
        <v>0.86</v>
      </c>
      <c r="G211" s="79">
        <f t="shared" si="93"/>
        <v>0.7</v>
      </c>
      <c r="H211" s="79"/>
      <c r="I211" s="79"/>
      <c r="J211" s="79"/>
      <c r="K211" s="79">
        <f t="shared" si="88"/>
        <v>0.53</v>
      </c>
      <c r="L211" s="79"/>
      <c r="M211" s="79"/>
      <c r="N211" s="79"/>
      <c r="O211" s="79">
        <f t="shared" si="89"/>
        <v>0.43</v>
      </c>
      <c r="P211" s="79">
        <f>(O49-P49)/365</f>
        <v>0.3</v>
      </c>
      <c r="Q211" s="79">
        <f>(P49-Q49)/365</f>
        <v>0.56999999999999995</v>
      </c>
      <c r="R211" s="79">
        <f t="shared" si="84"/>
        <v>0.27</v>
      </c>
      <c r="S211" s="79">
        <f t="shared" si="84"/>
        <v>0.62</v>
      </c>
      <c r="T211" s="79">
        <f t="shared" si="84"/>
        <v>0.28999999999999998</v>
      </c>
      <c r="U211" s="79">
        <f t="shared" si="84"/>
        <v>0.19</v>
      </c>
      <c r="V211" s="79">
        <f t="shared" si="84"/>
        <v>0.35</v>
      </c>
      <c r="W211" s="79">
        <f t="shared" si="85"/>
        <v>4.6500000000000004</v>
      </c>
      <c r="X211" s="79">
        <f t="shared" si="86"/>
        <v>0.38</v>
      </c>
      <c r="Y211" s="79">
        <f t="shared" si="87"/>
        <v>0.18</v>
      </c>
    </row>
    <row r="212" spans="1:25" s="12" customFormat="1" x14ac:dyDescent="0.2">
      <c r="A212" s="11">
        <v>44</v>
      </c>
      <c r="B212" s="41">
        <v>437</v>
      </c>
      <c r="C212" s="42" t="s">
        <v>26</v>
      </c>
      <c r="D212" s="45">
        <v>0</v>
      </c>
      <c r="E212" s="81">
        <f t="shared" si="93"/>
        <v>0.39</v>
      </c>
      <c r="F212" s="81">
        <f t="shared" si="93"/>
        <v>0.48</v>
      </c>
      <c r="G212" s="81">
        <f t="shared" si="93"/>
        <v>0.51</v>
      </c>
      <c r="H212" s="81"/>
      <c r="I212" s="81"/>
      <c r="J212" s="81"/>
      <c r="K212" s="81">
        <f t="shared" si="88"/>
        <v>0.3</v>
      </c>
      <c r="L212" s="81"/>
      <c r="M212" s="81"/>
      <c r="N212" s="81"/>
      <c r="O212" s="81">
        <f t="shared" si="89"/>
        <v>-0.61</v>
      </c>
      <c r="P212" s="81">
        <f>(O50-P50)/365</f>
        <v>0.21</v>
      </c>
      <c r="Q212" s="81">
        <f>(P50-Q50)/365</f>
        <v>0.21</v>
      </c>
      <c r="R212" s="81">
        <f t="shared" si="84"/>
        <v>0.28000000000000003</v>
      </c>
      <c r="S212" s="81">
        <f t="shared" si="84"/>
        <v>0.31</v>
      </c>
      <c r="T212" s="81">
        <f t="shared" si="84"/>
        <v>0.18</v>
      </c>
      <c r="U212" s="81">
        <f t="shared" si="84"/>
        <v>7.0000000000000007E-2</v>
      </c>
      <c r="V212" s="81">
        <f t="shared" si="84"/>
        <v>0.12</v>
      </c>
      <c r="W212" s="81">
        <f t="shared" si="85"/>
        <v>0.17</v>
      </c>
      <c r="X212" s="81">
        <f t="shared" si="86"/>
        <v>0.27</v>
      </c>
      <c r="Y212" s="81">
        <f t="shared" si="87"/>
        <v>0.17</v>
      </c>
    </row>
    <row r="213" spans="1:25" x14ac:dyDescent="0.2">
      <c r="A213" s="11">
        <v>45</v>
      </c>
      <c r="B213" s="11"/>
      <c r="C213" s="11"/>
      <c r="D213" s="46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</row>
    <row r="214" spans="1:25" customFormat="1" x14ac:dyDescent="0.2">
      <c r="A214" s="11">
        <v>46</v>
      </c>
      <c r="B214" s="28" t="s">
        <v>1</v>
      </c>
      <c r="C214" s="34" t="s">
        <v>32</v>
      </c>
      <c r="D214" s="44">
        <v>0</v>
      </c>
      <c r="E214" s="79">
        <f>(D52-E52)/1460</f>
        <v>21.93</v>
      </c>
      <c r="F214" s="79">
        <f>(E52-F52)/1460</f>
        <v>15.83</v>
      </c>
      <c r="G214" s="79">
        <f>(F52-G52)/1460</f>
        <v>15.99</v>
      </c>
      <c r="H214" s="79"/>
      <c r="I214" s="79"/>
      <c r="J214" s="79"/>
      <c r="K214" s="79">
        <f t="shared" si="88"/>
        <v>13</v>
      </c>
      <c r="L214" s="79"/>
      <c r="M214" s="79"/>
      <c r="N214" s="79"/>
      <c r="O214" s="79">
        <f t="shared" si="89"/>
        <v>9.57</v>
      </c>
      <c r="P214" s="79">
        <f>(O52-P52)/365</f>
        <v>8.58</v>
      </c>
      <c r="Q214" s="79">
        <f>(P52-Q52)/365</f>
        <v>8.85</v>
      </c>
      <c r="R214" s="79">
        <f t="shared" si="84"/>
        <v>8.1</v>
      </c>
      <c r="S214" s="79">
        <f t="shared" si="84"/>
        <v>8.5500000000000007</v>
      </c>
      <c r="T214" s="79">
        <f t="shared" si="84"/>
        <v>6.37</v>
      </c>
      <c r="U214" s="79">
        <f t="shared" si="84"/>
        <v>4.05</v>
      </c>
      <c r="V214" s="79">
        <f t="shared" si="84"/>
        <v>6.1</v>
      </c>
      <c r="W214" s="79">
        <f t="shared" si="85"/>
        <v>12.51</v>
      </c>
      <c r="X214" s="79">
        <f t="shared" si="86"/>
        <v>9.2904109589041095</v>
      </c>
      <c r="Y214" s="79">
        <f t="shared" si="87"/>
        <v>5.42</v>
      </c>
    </row>
    <row r="215" spans="1:25" s="25" customFormat="1" x14ac:dyDescent="0.2"/>
    <row r="216" spans="1:25" customFormat="1" x14ac:dyDescent="0.2"/>
    <row r="218" spans="1:25" s="11" customFormat="1" x14ac:dyDescent="0.2"/>
    <row r="219" spans="1:25" s="11" customFormat="1" x14ac:dyDescent="0.2"/>
    <row r="220" spans="1:25" s="11" customFormat="1" x14ac:dyDescent="0.2"/>
    <row r="221" spans="1:25" s="11" customFormat="1" x14ac:dyDescent="0.2"/>
    <row r="222" spans="1:25" s="11" customFormat="1" x14ac:dyDescent="0.2"/>
    <row r="223" spans="1:25" s="11" customFormat="1" x14ac:dyDescent="0.2"/>
    <row r="224" spans="1:25" s="1" customFormat="1" x14ac:dyDescent="0.2"/>
    <row r="225" s="2" customFormat="1" x14ac:dyDescent="0.2"/>
    <row r="226" s="12" customFormat="1" x14ac:dyDescent="0.2"/>
    <row r="228" customFormat="1" x14ac:dyDescent="0.2"/>
    <row r="229" s="25" customFormat="1" x14ac:dyDescent="0.2"/>
    <row r="230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" customFormat="1" x14ac:dyDescent="0.2"/>
    <row r="239" s="2" customFormat="1" x14ac:dyDescent="0.2"/>
    <row r="240" s="12" customFormat="1" x14ac:dyDescent="0.2"/>
    <row r="242" customFormat="1" x14ac:dyDescent="0.2"/>
    <row r="243" s="25" customFormat="1" x14ac:dyDescent="0.2"/>
    <row r="244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" customFormat="1" x14ac:dyDescent="0.2"/>
    <row r="253" s="2" customFormat="1" x14ac:dyDescent="0.2"/>
    <row r="254" s="12" customFormat="1" x14ac:dyDescent="0.2"/>
    <row r="256" customFormat="1" x14ac:dyDescent="0.2"/>
    <row r="257" s="25" customFormat="1" x14ac:dyDescent="0.2"/>
    <row r="258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" customFormat="1" x14ac:dyDescent="0.2"/>
    <row r="267" s="2" customFormat="1" x14ac:dyDescent="0.2"/>
    <row r="268" s="12" customFormat="1" x14ac:dyDescent="0.2"/>
    <row r="270" customFormat="1" x14ac:dyDescent="0.2"/>
    <row r="271" s="25" customFormat="1" x14ac:dyDescent="0.2"/>
    <row r="272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" customFormat="1" x14ac:dyDescent="0.2"/>
    <row r="281" s="2" customFormat="1" x14ac:dyDescent="0.2"/>
    <row r="282" s="12" customFormat="1" x14ac:dyDescent="0.2"/>
    <row r="284" customFormat="1" x14ac:dyDescent="0.2"/>
    <row r="285" s="25" customFormat="1" x14ac:dyDescent="0.2"/>
    <row r="286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" customFormat="1" x14ac:dyDescent="0.2"/>
    <row r="295" s="2" customFormat="1" x14ac:dyDescent="0.2"/>
    <row r="296" s="12" customFormat="1" x14ac:dyDescent="0.2"/>
    <row r="298" customFormat="1" x14ac:dyDescent="0.2"/>
    <row r="299" s="25" customFormat="1" x14ac:dyDescent="0.2"/>
    <row r="300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" customFormat="1" x14ac:dyDescent="0.2"/>
    <row r="309" s="2" customFormat="1" x14ac:dyDescent="0.2"/>
    <row r="310" s="12" customFormat="1" x14ac:dyDescent="0.2"/>
    <row r="312" customFormat="1" x14ac:dyDescent="0.2"/>
    <row r="313" s="25" customFormat="1" x14ac:dyDescent="0.2"/>
    <row r="314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" customFormat="1" x14ac:dyDescent="0.2"/>
    <row r="323" s="2" customFormat="1" x14ac:dyDescent="0.2"/>
    <row r="324" s="12" customFormat="1" x14ac:dyDescent="0.2"/>
    <row r="326" customFormat="1" x14ac:dyDescent="0.2"/>
    <row r="327" s="25" customFormat="1" x14ac:dyDescent="0.2"/>
    <row r="328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" customFormat="1" x14ac:dyDescent="0.2"/>
    <row r="337" s="2" customFormat="1" x14ac:dyDescent="0.2"/>
    <row r="338" s="12" customFormat="1" x14ac:dyDescent="0.2"/>
    <row r="340" customFormat="1" x14ac:dyDescent="0.2"/>
    <row r="341" s="25" customFormat="1" x14ac:dyDescent="0.2"/>
    <row r="342" customFormat="1" x14ac:dyDescent="0.2"/>
    <row r="344" s="11" customFormat="1" x14ac:dyDescent="0.2"/>
    <row r="345" s="11" customFormat="1" x14ac:dyDescent="0.2"/>
    <row r="346" s="11" customFormat="1" x14ac:dyDescent="0.2"/>
    <row r="347" s="11" customFormat="1" x14ac:dyDescent="0.2"/>
    <row r="348" s="11" customFormat="1" x14ac:dyDescent="0.2"/>
    <row r="349" s="11" customFormat="1" x14ac:dyDescent="0.2"/>
    <row r="350" s="1" customFormat="1" x14ac:dyDescent="0.2"/>
    <row r="351" s="2" customFormat="1" x14ac:dyDescent="0.2"/>
    <row r="352" s="12" customFormat="1" x14ac:dyDescent="0.2"/>
    <row r="354" customFormat="1" x14ac:dyDescent="0.2"/>
    <row r="355" s="25" customFormat="1" x14ac:dyDescent="0.2"/>
    <row r="356" customFormat="1" x14ac:dyDescent="0.2"/>
    <row r="358" s="11" customFormat="1" x14ac:dyDescent="0.2"/>
    <row r="359" s="11" customFormat="1" x14ac:dyDescent="0.2"/>
    <row r="360" s="11" customFormat="1" x14ac:dyDescent="0.2"/>
    <row r="361" s="11" customFormat="1" x14ac:dyDescent="0.2"/>
    <row r="362" s="11" customFormat="1" x14ac:dyDescent="0.2"/>
    <row r="363" s="11" customFormat="1" x14ac:dyDescent="0.2"/>
    <row r="364" s="1" customFormat="1" x14ac:dyDescent="0.2"/>
    <row r="365" s="2" customFormat="1" x14ac:dyDescent="0.2"/>
    <row r="366" s="12" customFormat="1" x14ac:dyDescent="0.2"/>
    <row r="368" customFormat="1" x14ac:dyDescent="0.2"/>
    <row r="369" s="25" customFormat="1" x14ac:dyDescent="0.2"/>
    <row r="370" customFormat="1" x14ac:dyDescent="0.2"/>
    <row r="372" s="11" customFormat="1" x14ac:dyDescent="0.2"/>
    <row r="373" s="11" customFormat="1" x14ac:dyDescent="0.2"/>
    <row r="374" s="11" customFormat="1" x14ac:dyDescent="0.2"/>
    <row r="375" s="11" customFormat="1" x14ac:dyDescent="0.2"/>
    <row r="376" s="11" customFormat="1" x14ac:dyDescent="0.2"/>
    <row r="377" s="11" customFormat="1" x14ac:dyDescent="0.2"/>
    <row r="378" s="1" customFormat="1" x14ac:dyDescent="0.2"/>
    <row r="379" s="2" customFormat="1" x14ac:dyDescent="0.2"/>
    <row r="380" s="12" customFormat="1" x14ac:dyDescent="0.2"/>
    <row r="382" customFormat="1" x14ac:dyDescent="0.2"/>
    <row r="383" s="25" customFormat="1" x14ac:dyDescent="0.2"/>
    <row r="384" customFormat="1" x14ac:dyDescent="0.2"/>
    <row r="386" s="11" customFormat="1" x14ac:dyDescent="0.2"/>
    <row r="387" s="11" customFormat="1" x14ac:dyDescent="0.2"/>
    <row r="388" s="11" customFormat="1" x14ac:dyDescent="0.2"/>
    <row r="389" s="11" customFormat="1" x14ac:dyDescent="0.2"/>
    <row r="390" s="11" customFormat="1" x14ac:dyDescent="0.2"/>
    <row r="391" s="11" customFormat="1" x14ac:dyDescent="0.2"/>
    <row r="392" s="1" customFormat="1" x14ac:dyDescent="0.2"/>
    <row r="393" s="2" customFormat="1" x14ac:dyDescent="0.2"/>
    <row r="394" s="12" customFormat="1" x14ac:dyDescent="0.2"/>
    <row r="396" customFormat="1" x14ac:dyDescent="0.2"/>
    <row r="397" s="25" customFormat="1" x14ac:dyDescent="0.2"/>
    <row r="398" customFormat="1" x14ac:dyDescent="0.2"/>
    <row r="400" s="11" customFormat="1" x14ac:dyDescent="0.2"/>
    <row r="401" s="11" customFormat="1" x14ac:dyDescent="0.2"/>
    <row r="402" s="11" customFormat="1" x14ac:dyDescent="0.2"/>
    <row r="403" s="11" customFormat="1" x14ac:dyDescent="0.2"/>
    <row r="404" s="11" customFormat="1" x14ac:dyDescent="0.2"/>
    <row r="405" s="11" customFormat="1" x14ac:dyDescent="0.2"/>
    <row r="406" s="1" customFormat="1" x14ac:dyDescent="0.2"/>
    <row r="407" s="2" customFormat="1" x14ac:dyDescent="0.2"/>
    <row r="408" s="12" customFormat="1" x14ac:dyDescent="0.2"/>
    <row r="410" customFormat="1" x14ac:dyDescent="0.2"/>
    <row r="411" s="25" customFormat="1" x14ac:dyDescent="0.2"/>
    <row r="412" customFormat="1" x14ac:dyDescent="0.2"/>
    <row r="414" s="11" customFormat="1" x14ac:dyDescent="0.2"/>
    <row r="415" s="11" customFormat="1" x14ac:dyDescent="0.2"/>
    <row r="416" s="11" customFormat="1" x14ac:dyDescent="0.2"/>
    <row r="417" s="11" customFormat="1" x14ac:dyDescent="0.2"/>
    <row r="418" s="11" customFormat="1" x14ac:dyDescent="0.2"/>
    <row r="419" s="11" customFormat="1" x14ac:dyDescent="0.2"/>
    <row r="420" s="1" customFormat="1" x14ac:dyDescent="0.2"/>
    <row r="421" s="2" customFormat="1" x14ac:dyDescent="0.2"/>
    <row r="422" s="12" customFormat="1" x14ac:dyDescent="0.2"/>
    <row r="424" customFormat="1" x14ac:dyDescent="0.2"/>
    <row r="425" s="25" customFormat="1" x14ac:dyDescent="0.2"/>
    <row r="426" customFormat="1" x14ac:dyDescent="0.2"/>
    <row r="428" s="11" customFormat="1" x14ac:dyDescent="0.2"/>
    <row r="429" s="11" customFormat="1" x14ac:dyDescent="0.2"/>
    <row r="430" s="11" customFormat="1" x14ac:dyDescent="0.2"/>
    <row r="431" s="11" customFormat="1" x14ac:dyDescent="0.2"/>
    <row r="432" s="11" customFormat="1" x14ac:dyDescent="0.2"/>
    <row r="433" s="11" customFormat="1" x14ac:dyDescent="0.2"/>
    <row r="434" s="1" customFormat="1" x14ac:dyDescent="0.2"/>
    <row r="435" s="2" customFormat="1" x14ac:dyDescent="0.2"/>
    <row r="436" s="12" customFormat="1" x14ac:dyDescent="0.2"/>
    <row r="438" customFormat="1" x14ac:dyDescent="0.2"/>
    <row r="439" s="25" customFormat="1" x14ac:dyDescent="0.2"/>
    <row r="440" customFormat="1" x14ac:dyDescent="0.2"/>
    <row r="442" s="11" customFormat="1" x14ac:dyDescent="0.2"/>
    <row r="443" s="11" customFormat="1" x14ac:dyDescent="0.2"/>
    <row r="444" s="11" customFormat="1" x14ac:dyDescent="0.2"/>
    <row r="445" s="11" customFormat="1" x14ac:dyDescent="0.2"/>
    <row r="446" s="11" customFormat="1" x14ac:dyDescent="0.2"/>
    <row r="447" s="11" customFormat="1" x14ac:dyDescent="0.2"/>
    <row r="448" s="1" customFormat="1" x14ac:dyDescent="0.2"/>
    <row r="449" s="2" customFormat="1" x14ac:dyDescent="0.2"/>
    <row r="450" s="12" customFormat="1" x14ac:dyDescent="0.2"/>
    <row r="452" customFormat="1" x14ac:dyDescent="0.2"/>
    <row r="453" s="25" customFormat="1" x14ac:dyDescent="0.2"/>
    <row r="454" customFormat="1" x14ac:dyDescent="0.2"/>
    <row r="456" s="11" customFormat="1" x14ac:dyDescent="0.2"/>
    <row r="457" s="11" customFormat="1" x14ac:dyDescent="0.2"/>
    <row r="458" s="11" customFormat="1" x14ac:dyDescent="0.2"/>
    <row r="459" s="11" customFormat="1" x14ac:dyDescent="0.2"/>
    <row r="460" s="11" customFormat="1" x14ac:dyDescent="0.2"/>
    <row r="461" s="11" customFormat="1" x14ac:dyDescent="0.2"/>
    <row r="462" s="1" customFormat="1" x14ac:dyDescent="0.2"/>
    <row r="463" s="2" customFormat="1" x14ac:dyDescent="0.2"/>
    <row r="464" s="12" customFormat="1" x14ac:dyDescent="0.2"/>
    <row r="466" customFormat="1" x14ac:dyDescent="0.2"/>
    <row r="467" s="25" customFormat="1" x14ac:dyDescent="0.2"/>
    <row r="468" customFormat="1" x14ac:dyDescent="0.2"/>
    <row r="470" s="11" customFormat="1" x14ac:dyDescent="0.2"/>
    <row r="471" s="11" customFormat="1" x14ac:dyDescent="0.2"/>
    <row r="472" s="11" customFormat="1" x14ac:dyDescent="0.2"/>
    <row r="473" s="11" customFormat="1" x14ac:dyDescent="0.2"/>
    <row r="474" s="11" customFormat="1" x14ac:dyDescent="0.2"/>
    <row r="475" s="11" customFormat="1" x14ac:dyDescent="0.2"/>
    <row r="476" s="1" customFormat="1" x14ac:dyDescent="0.2"/>
    <row r="477" s="2" customFormat="1" x14ac:dyDescent="0.2"/>
    <row r="478" s="12" customFormat="1" x14ac:dyDescent="0.2"/>
    <row r="480" customFormat="1" x14ac:dyDescent="0.2"/>
    <row r="481" s="25" customFormat="1" x14ac:dyDescent="0.2"/>
    <row r="482" customFormat="1" x14ac:dyDescent="0.2"/>
    <row r="484" s="11" customFormat="1" x14ac:dyDescent="0.2"/>
    <row r="485" s="11" customFormat="1" x14ac:dyDescent="0.2"/>
    <row r="486" s="11" customFormat="1" x14ac:dyDescent="0.2"/>
    <row r="487" s="11" customFormat="1" x14ac:dyDescent="0.2"/>
    <row r="488" s="11" customFormat="1" x14ac:dyDescent="0.2"/>
    <row r="489" s="11" customFormat="1" x14ac:dyDescent="0.2"/>
    <row r="490" s="1" customFormat="1" x14ac:dyDescent="0.2"/>
    <row r="491" s="2" customFormat="1" x14ac:dyDescent="0.2"/>
    <row r="492" s="12" customFormat="1" x14ac:dyDescent="0.2"/>
    <row r="494" customFormat="1" x14ac:dyDescent="0.2"/>
    <row r="495" s="25" customFormat="1" x14ac:dyDescent="0.2"/>
    <row r="496" customFormat="1" x14ac:dyDescent="0.2"/>
    <row r="498" s="11" customFormat="1" x14ac:dyDescent="0.2"/>
    <row r="499" s="11" customFormat="1" x14ac:dyDescent="0.2"/>
    <row r="500" s="11" customFormat="1" x14ac:dyDescent="0.2"/>
    <row r="501" s="11" customFormat="1" x14ac:dyDescent="0.2"/>
    <row r="502" s="11" customFormat="1" x14ac:dyDescent="0.2"/>
    <row r="503" s="11" customFormat="1" x14ac:dyDescent="0.2"/>
    <row r="504" s="1" customFormat="1" x14ac:dyDescent="0.2"/>
    <row r="505" s="2" customFormat="1" x14ac:dyDescent="0.2"/>
    <row r="506" s="12" customFormat="1" x14ac:dyDescent="0.2"/>
    <row r="508" customFormat="1" x14ac:dyDescent="0.2"/>
    <row r="509" s="25" customFormat="1" x14ac:dyDescent="0.2"/>
    <row r="510" customFormat="1" x14ac:dyDescent="0.2"/>
    <row r="512" s="11" customFormat="1" x14ac:dyDescent="0.2"/>
    <row r="513" s="11" customFormat="1" x14ac:dyDescent="0.2"/>
    <row r="514" s="11" customFormat="1" x14ac:dyDescent="0.2"/>
    <row r="515" s="11" customFormat="1" x14ac:dyDescent="0.2"/>
    <row r="516" s="11" customFormat="1" x14ac:dyDescent="0.2"/>
    <row r="517" s="11" customFormat="1" x14ac:dyDescent="0.2"/>
    <row r="518" s="1" customFormat="1" x14ac:dyDescent="0.2"/>
    <row r="519" s="2" customFormat="1" x14ac:dyDescent="0.2"/>
    <row r="520" s="12" customFormat="1" x14ac:dyDescent="0.2"/>
    <row r="522" customFormat="1" x14ac:dyDescent="0.2"/>
    <row r="523" s="25" customFormat="1" x14ac:dyDescent="0.2"/>
    <row r="524" customFormat="1" x14ac:dyDescent="0.2"/>
    <row r="526" s="11" customFormat="1" x14ac:dyDescent="0.2"/>
    <row r="527" s="11" customFormat="1" x14ac:dyDescent="0.2"/>
    <row r="528" s="11" customFormat="1" x14ac:dyDescent="0.2"/>
    <row r="529" s="11" customFormat="1" x14ac:dyDescent="0.2"/>
    <row r="530" s="11" customFormat="1" x14ac:dyDescent="0.2"/>
    <row r="531" s="11" customFormat="1" x14ac:dyDescent="0.2"/>
    <row r="532" s="1" customFormat="1" x14ac:dyDescent="0.2"/>
    <row r="533" s="2" customFormat="1" x14ac:dyDescent="0.2"/>
    <row r="534" s="12" customFormat="1" x14ac:dyDescent="0.2"/>
    <row r="536" customFormat="1" x14ac:dyDescent="0.2"/>
    <row r="537" s="25" customFormat="1" x14ac:dyDescent="0.2"/>
    <row r="538" customFormat="1" x14ac:dyDescent="0.2"/>
    <row r="540" s="11" customFormat="1" x14ac:dyDescent="0.2"/>
    <row r="541" s="11" customFormat="1" x14ac:dyDescent="0.2"/>
    <row r="542" s="11" customFormat="1" x14ac:dyDescent="0.2"/>
    <row r="543" s="11" customFormat="1" x14ac:dyDescent="0.2"/>
    <row r="544" s="11" customFormat="1" x14ac:dyDescent="0.2"/>
    <row r="545" s="11" customFormat="1" x14ac:dyDescent="0.2"/>
    <row r="546" s="1" customFormat="1" x14ac:dyDescent="0.2"/>
    <row r="547" s="2" customFormat="1" x14ac:dyDescent="0.2"/>
    <row r="548" s="12" customFormat="1" x14ac:dyDescent="0.2"/>
    <row r="550" customFormat="1" x14ac:dyDescent="0.2"/>
    <row r="551" s="25" customFormat="1" x14ac:dyDescent="0.2"/>
    <row r="552" customFormat="1" x14ac:dyDescent="0.2"/>
    <row r="554" s="11" customFormat="1" x14ac:dyDescent="0.2"/>
    <row r="555" s="11" customFormat="1" x14ac:dyDescent="0.2"/>
    <row r="556" s="11" customFormat="1" x14ac:dyDescent="0.2"/>
    <row r="557" s="11" customFormat="1" x14ac:dyDescent="0.2"/>
    <row r="558" s="11" customFormat="1" x14ac:dyDescent="0.2"/>
    <row r="559" s="11" customFormat="1" x14ac:dyDescent="0.2"/>
    <row r="560" s="1" customFormat="1" x14ac:dyDescent="0.2"/>
    <row r="561" s="2" customFormat="1" x14ac:dyDescent="0.2"/>
    <row r="562" s="12" customFormat="1" x14ac:dyDescent="0.2"/>
    <row r="564" customFormat="1" x14ac:dyDescent="0.2"/>
    <row r="565" s="25" customFormat="1" x14ac:dyDescent="0.2"/>
    <row r="566" customFormat="1" x14ac:dyDescent="0.2"/>
    <row r="568" s="11" customFormat="1" x14ac:dyDescent="0.2"/>
    <row r="569" s="11" customFormat="1" x14ac:dyDescent="0.2"/>
    <row r="570" s="11" customFormat="1" x14ac:dyDescent="0.2"/>
    <row r="571" s="11" customFormat="1" x14ac:dyDescent="0.2"/>
    <row r="572" s="11" customFormat="1" x14ac:dyDescent="0.2"/>
    <row r="573" s="11" customFormat="1" x14ac:dyDescent="0.2"/>
    <row r="574" s="1" customFormat="1" x14ac:dyDescent="0.2"/>
    <row r="575" s="2" customFormat="1" x14ac:dyDescent="0.2"/>
    <row r="576" s="12" customFormat="1" x14ac:dyDescent="0.2"/>
    <row r="578" customFormat="1" x14ac:dyDescent="0.2"/>
    <row r="579" s="25" customFormat="1" x14ac:dyDescent="0.2"/>
    <row r="580" customFormat="1" x14ac:dyDescent="0.2"/>
    <row r="582" s="11" customFormat="1" x14ac:dyDescent="0.2"/>
    <row r="583" s="11" customFormat="1" x14ac:dyDescent="0.2"/>
    <row r="584" s="11" customFormat="1" x14ac:dyDescent="0.2"/>
    <row r="585" s="11" customFormat="1" x14ac:dyDescent="0.2"/>
    <row r="586" s="11" customFormat="1" x14ac:dyDescent="0.2"/>
    <row r="587" s="11" customFormat="1" x14ac:dyDescent="0.2"/>
    <row r="588" s="1" customFormat="1" x14ac:dyDescent="0.2"/>
    <row r="589" s="2" customFormat="1" x14ac:dyDescent="0.2"/>
    <row r="590" s="12" customFormat="1" x14ac:dyDescent="0.2"/>
    <row r="592" customFormat="1" x14ac:dyDescent="0.2"/>
    <row r="593" s="25" customFormat="1" x14ac:dyDescent="0.2"/>
    <row r="594" customFormat="1" x14ac:dyDescent="0.2"/>
    <row r="596" s="11" customFormat="1" x14ac:dyDescent="0.2"/>
    <row r="597" s="11" customFormat="1" x14ac:dyDescent="0.2"/>
    <row r="598" s="11" customFormat="1" x14ac:dyDescent="0.2"/>
    <row r="599" s="11" customFormat="1" x14ac:dyDescent="0.2"/>
    <row r="600" s="11" customFormat="1" x14ac:dyDescent="0.2"/>
    <row r="601" s="11" customFormat="1" x14ac:dyDescent="0.2"/>
    <row r="602" s="1" customFormat="1" x14ac:dyDescent="0.2"/>
    <row r="603" s="2" customFormat="1" x14ac:dyDescent="0.2"/>
    <row r="604" s="12" customFormat="1" x14ac:dyDescent="0.2"/>
    <row r="606" customFormat="1" x14ac:dyDescent="0.2"/>
    <row r="607" s="25" customFormat="1" x14ac:dyDescent="0.2"/>
    <row r="608" customFormat="1" x14ac:dyDescent="0.2"/>
    <row r="610" s="11" customFormat="1" x14ac:dyDescent="0.2"/>
    <row r="611" s="11" customFormat="1" x14ac:dyDescent="0.2"/>
    <row r="612" s="11" customFormat="1" x14ac:dyDescent="0.2"/>
    <row r="613" s="11" customFormat="1" x14ac:dyDescent="0.2"/>
    <row r="614" s="11" customFormat="1" x14ac:dyDescent="0.2"/>
    <row r="615" s="11" customFormat="1" x14ac:dyDescent="0.2"/>
    <row r="616" s="1" customFormat="1" x14ac:dyDescent="0.2"/>
    <row r="617" s="2" customFormat="1" x14ac:dyDescent="0.2"/>
    <row r="618" s="12" customFormat="1" x14ac:dyDescent="0.2"/>
    <row r="620" customFormat="1" x14ac:dyDescent="0.2"/>
    <row r="621" s="25" customFormat="1" x14ac:dyDescent="0.2"/>
    <row r="622" customFormat="1" x14ac:dyDescent="0.2"/>
    <row r="624" s="11" customFormat="1" x14ac:dyDescent="0.2"/>
    <row r="625" s="11" customFormat="1" x14ac:dyDescent="0.2"/>
    <row r="626" s="11" customFormat="1" x14ac:dyDescent="0.2"/>
    <row r="627" s="11" customFormat="1" x14ac:dyDescent="0.2"/>
    <row r="628" s="11" customFormat="1" x14ac:dyDescent="0.2"/>
    <row r="629" s="11" customFormat="1" x14ac:dyDescent="0.2"/>
    <row r="630" s="1" customFormat="1" x14ac:dyDescent="0.2"/>
    <row r="631" s="2" customFormat="1" x14ac:dyDescent="0.2"/>
    <row r="632" s="12" customFormat="1" x14ac:dyDescent="0.2"/>
    <row r="634" customFormat="1" x14ac:dyDescent="0.2"/>
    <row r="635" s="25" customFormat="1" x14ac:dyDescent="0.2"/>
    <row r="636" customFormat="1" x14ac:dyDescent="0.2"/>
    <row r="638" s="11" customFormat="1" x14ac:dyDescent="0.2"/>
    <row r="639" s="11" customFormat="1" x14ac:dyDescent="0.2"/>
    <row r="640" s="11" customFormat="1" x14ac:dyDescent="0.2"/>
    <row r="641" s="11" customFormat="1" x14ac:dyDescent="0.2"/>
    <row r="642" s="11" customFormat="1" x14ac:dyDescent="0.2"/>
    <row r="643" s="11" customFormat="1" x14ac:dyDescent="0.2"/>
    <row r="644" s="1" customFormat="1" x14ac:dyDescent="0.2"/>
    <row r="645" s="2" customFormat="1" x14ac:dyDescent="0.2"/>
    <row r="646" s="12" customFormat="1" x14ac:dyDescent="0.2"/>
    <row r="648" customFormat="1" x14ac:dyDescent="0.2"/>
    <row r="649" s="25" customFormat="1" x14ac:dyDescent="0.2"/>
    <row r="650" customFormat="1" x14ac:dyDescent="0.2"/>
    <row r="652" s="11" customFormat="1" x14ac:dyDescent="0.2"/>
    <row r="653" s="11" customFormat="1" x14ac:dyDescent="0.2"/>
    <row r="654" s="11" customFormat="1" x14ac:dyDescent="0.2"/>
    <row r="655" s="11" customFormat="1" x14ac:dyDescent="0.2"/>
    <row r="656" s="11" customFormat="1" x14ac:dyDescent="0.2"/>
    <row r="657" s="11" customFormat="1" x14ac:dyDescent="0.2"/>
    <row r="658" s="1" customFormat="1" x14ac:dyDescent="0.2"/>
    <row r="659" s="2" customFormat="1" x14ac:dyDescent="0.2"/>
    <row r="660" s="12" customFormat="1" x14ac:dyDescent="0.2"/>
    <row r="662" customFormat="1" x14ac:dyDescent="0.2"/>
    <row r="663" s="25" customFormat="1" x14ac:dyDescent="0.2"/>
    <row r="664" customFormat="1" x14ac:dyDescent="0.2"/>
    <row r="666" s="11" customFormat="1" x14ac:dyDescent="0.2"/>
    <row r="667" s="11" customFormat="1" x14ac:dyDescent="0.2"/>
    <row r="668" s="11" customFormat="1" x14ac:dyDescent="0.2"/>
    <row r="669" s="11" customFormat="1" x14ac:dyDescent="0.2"/>
    <row r="670" s="11" customFormat="1" x14ac:dyDescent="0.2"/>
    <row r="671" s="11" customFormat="1" x14ac:dyDescent="0.2"/>
    <row r="672" s="1" customFormat="1" x14ac:dyDescent="0.2"/>
    <row r="673" s="2" customFormat="1" x14ac:dyDescent="0.2"/>
    <row r="674" s="12" customFormat="1" x14ac:dyDescent="0.2"/>
    <row r="676" customFormat="1" x14ac:dyDescent="0.2"/>
    <row r="677" s="25" customFormat="1" x14ac:dyDescent="0.2"/>
    <row r="678" customFormat="1" x14ac:dyDescent="0.2"/>
    <row r="680" s="11" customFormat="1" x14ac:dyDescent="0.2"/>
    <row r="681" s="11" customFormat="1" x14ac:dyDescent="0.2"/>
    <row r="682" s="11" customFormat="1" x14ac:dyDescent="0.2"/>
    <row r="683" s="11" customFormat="1" x14ac:dyDescent="0.2"/>
    <row r="684" s="11" customFormat="1" x14ac:dyDescent="0.2"/>
    <row r="685" s="11" customFormat="1" x14ac:dyDescent="0.2"/>
    <row r="686" s="1" customFormat="1" x14ac:dyDescent="0.2"/>
    <row r="687" s="2" customFormat="1" x14ac:dyDescent="0.2"/>
    <row r="688" s="12" customFormat="1" x14ac:dyDescent="0.2"/>
    <row r="690" customFormat="1" x14ac:dyDescent="0.2"/>
    <row r="691" s="25" customFormat="1" x14ac:dyDescent="0.2"/>
    <row r="692" customFormat="1" x14ac:dyDescent="0.2"/>
    <row r="694" s="11" customFormat="1" x14ac:dyDescent="0.2"/>
    <row r="695" s="11" customFormat="1" x14ac:dyDescent="0.2"/>
    <row r="696" s="11" customFormat="1" x14ac:dyDescent="0.2"/>
    <row r="697" s="11" customFormat="1" x14ac:dyDescent="0.2"/>
    <row r="698" s="11" customFormat="1" x14ac:dyDescent="0.2"/>
    <row r="699" s="11" customFormat="1" x14ac:dyDescent="0.2"/>
    <row r="700" s="1" customFormat="1" x14ac:dyDescent="0.2"/>
    <row r="701" s="2" customFormat="1" x14ac:dyDescent="0.2"/>
    <row r="702" s="12" customFormat="1" x14ac:dyDescent="0.2"/>
    <row r="704" customFormat="1" x14ac:dyDescent="0.2"/>
    <row r="705" s="25" customFormat="1" x14ac:dyDescent="0.2"/>
    <row r="706" customFormat="1" x14ac:dyDescent="0.2"/>
    <row r="708" s="11" customFormat="1" x14ac:dyDescent="0.2"/>
    <row r="709" s="11" customFormat="1" x14ac:dyDescent="0.2"/>
    <row r="710" s="11" customFormat="1" x14ac:dyDescent="0.2"/>
    <row r="711" s="11" customFormat="1" x14ac:dyDescent="0.2"/>
    <row r="712" s="11" customFormat="1" x14ac:dyDescent="0.2"/>
    <row r="713" s="11" customFormat="1" x14ac:dyDescent="0.2"/>
    <row r="714" s="1" customFormat="1" x14ac:dyDescent="0.2"/>
    <row r="715" s="2" customFormat="1" x14ac:dyDescent="0.2"/>
    <row r="716" s="12" customFormat="1" x14ac:dyDescent="0.2"/>
    <row r="718" customFormat="1" x14ac:dyDescent="0.2"/>
    <row r="719" s="25" customFormat="1" x14ac:dyDescent="0.2"/>
    <row r="720" customFormat="1" x14ac:dyDescent="0.2"/>
    <row r="722" s="11" customFormat="1" x14ac:dyDescent="0.2"/>
    <row r="723" s="11" customFormat="1" x14ac:dyDescent="0.2"/>
    <row r="724" s="11" customFormat="1" x14ac:dyDescent="0.2"/>
    <row r="725" s="11" customFormat="1" x14ac:dyDescent="0.2"/>
    <row r="726" s="11" customFormat="1" x14ac:dyDescent="0.2"/>
    <row r="727" s="11" customFormat="1" x14ac:dyDescent="0.2"/>
    <row r="728" s="1" customFormat="1" x14ac:dyDescent="0.2"/>
    <row r="729" s="2" customFormat="1" x14ac:dyDescent="0.2"/>
    <row r="730" s="12" customFormat="1" x14ac:dyDescent="0.2"/>
    <row r="732" customFormat="1" x14ac:dyDescent="0.2"/>
    <row r="733" s="25" customFormat="1" x14ac:dyDescent="0.2"/>
    <row r="734" customFormat="1" x14ac:dyDescent="0.2"/>
    <row r="736" s="11" customFormat="1" x14ac:dyDescent="0.2"/>
    <row r="737" s="11" customFormat="1" x14ac:dyDescent="0.2"/>
    <row r="738" s="11" customFormat="1" x14ac:dyDescent="0.2"/>
    <row r="739" s="11" customFormat="1" x14ac:dyDescent="0.2"/>
    <row r="740" s="11" customFormat="1" x14ac:dyDescent="0.2"/>
    <row r="741" s="11" customFormat="1" x14ac:dyDescent="0.2"/>
    <row r="742" s="1" customFormat="1" x14ac:dyDescent="0.2"/>
    <row r="743" s="2" customFormat="1" x14ac:dyDescent="0.2"/>
    <row r="744" s="12" customFormat="1" x14ac:dyDescent="0.2"/>
    <row r="746" customFormat="1" x14ac:dyDescent="0.2"/>
    <row r="747" s="25" customFormat="1" x14ac:dyDescent="0.2"/>
    <row r="748" customFormat="1" x14ac:dyDescent="0.2"/>
    <row r="750" s="11" customFormat="1" x14ac:dyDescent="0.2"/>
    <row r="751" s="11" customFormat="1" x14ac:dyDescent="0.2"/>
    <row r="752" s="11" customFormat="1" x14ac:dyDescent="0.2"/>
    <row r="753" s="11" customFormat="1" x14ac:dyDescent="0.2"/>
    <row r="754" s="11" customFormat="1" x14ac:dyDescent="0.2"/>
    <row r="755" s="11" customFormat="1" x14ac:dyDescent="0.2"/>
    <row r="756" s="1" customFormat="1" x14ac:dyDescent="0.2"/>
    <row r="757" s="2" customFormat="1" x14ac:dyDescent="0.2"/>
    <row r="758" s="12" customFormat="1" x14ac:dyDescent="0.2"/>
    <row r="760" customFormat="1" x14ac:dyDescent="0.2"/>
    <row r="761" s="25" customFormat="1" x14ac:dyDescent="0.2"/>
    <row r="762" customFormat="1" x14ac:dyDescent="0.2"/>
    <row r="764" s="11" customFormat="1" x14ac:dyDescent="0.2"/>
    <row r="765" s="11" customFormat="1" x14ac:dyDescent="0.2"/>
    <row r="766" s="11" customFormat="1" x14ac:dyDescent="0.2"/>
    <row r="767" s="11" customFormat="1" x14ac:dyDescent="0.2"/>
    <row r="768" s="11" customFormat="1" x14ac:dyDescent="0.2"/>
    <row r="769" s="11" customFormat="1" x14ac:dyDescent="0.2"/>
    <row r="770" s="1" customFormat="1" x14ac:dyDescent="0.2"/>
    <row r="771" s="2" customFormat="1" x14ac:dyDescent="0.2"/>
    <row r="772" s="12" customFormat="1" x14ac:dyDescent="0.2"/>
    <row r="774" customFormat="1" x14ac:dyDescent="0.2"/>
    <row r="775" s="25" customFormat="1" x14ac:dyDescent="0.2"/>
    <row r="776" customFormat="1" x14ac:dyDescent="0.2"/>
    <row r="778" s="11" customFormat="1" x14ac:dyDescent="0.2"/>
    <row r="779" s="11" customFormat="1" x14ac:dyDescent="0.2"/>
    <row r="780" s="11" customFormat="1" x14ac:dyDescent="0.2"/>
    <row r="781" s="11" customFormat="1" x14ac:dyDescent="0.2"/>
    <row r="782" s="11" customFormat="1" x14ac:dyDescent="0.2"/>
    <row r="783" s="11" customFormat="1" x14ac:dyDescent="0.2"/>
    <row r="784" s="1" customFormat="1" x14ac:dyDescent="0.2"/>
    <row r="785" s="2" customFormat="1" x14ac:dyDescent="0.2"/>
    <row r="786" s="12" customFormat="1" x14ac:dyDescent="0.2"/>
    <row r="788" customFormat="1" x14ac:dyDescent="0.2"/>
    <row r="789" s="25" customFormat="1" x14ac:dyDescent="0.2"/>
    <row r="790" customFormat="1" x14ac:dyDescent="0.2"/>
    <row r="792" s="11" customFormat="1" x14ac:dyDescent="0.2"/>
    <row r="793" s="11" customFormat="1" x14ac:dyDescent="0.2"/>
    <row r="794" s="11" customFormat="1" x14ac:dyDescent="0.2"/>
    <row r="795" s="11" customFormat="1" x14ac:dyDescent="0.2"/>
    <row r="796" s="11" customFormat="1" x14ac:dyDescent="0.2"/>
    <row r="797" s="11" customFormat="1" x14ac:dyDescent="0.2"/>
    <row r="798" s="1" customFormat="1" x14ac:dyDescent="0.2"/>
    <row r="799" s="2" customFormat="1" x14ac:dyDescent="0.2"/>
    <row r="800" s="12" customFormat="1" x14ac:dyDescent="0.2"/>
    <row r="802" customFormat="1" x14ac:dyDescent="0.2"/>
    <row r="803" s="25" customFormat="1" x14ac:dyDescent="0.2"/>
    <row r="804" customFormat="1" x14ac:dyDescent="0.2"/>
    <row r="806" s="11" customFormat="1" x14ac:dyDescent="0.2"/>
    <row r="807" s="11" customFormat="1" x14ac:dyDescent="0.2"/>
    <row r="808" s="11" customFormat="1" x14ac:dyDescent="0.2"/>
    <row r="809" s="11" customFormat="1" x14ac:dyDescent="0.2"/>
    <row r="810" s="11" customFormat="1" x14ac:dyDescent="0.2"/>
    <row r="811" s="11" customFormat="1" x14ac:dyDescent="0.2"/>
    <row r="812" s="1" customFormat="1" x14ac:dyDescent="0.2"/>
    <row r="813" s="2" customFormat="1" x14ac:dyDescent="0.2"/>
    <row r="814" s="12" customFormat="1" x14ac:dyDescent="0.2"/>
    <row r="816" customFormat="1" x14ac:dyDescent="0.2"/>
    <row r="817" s="25" customFormat="1" x14ac:dyDescent="0.2"/>
    <row r="818" customFormat="1" x14ac:dyDescent="0.2"/>
    <row r="820" s="11" customFormat="1" x14ac:dyDescent="0.2"/>
    <row r="821" s="11" customFormat="1" x14ac:dyDescent="0.2"/>
    <row r="822" s="11" customFormat="1" x14ac:dyDescent="0.2"/>
    <row r="823" s="11" customFormat="1" x14ac:dyDescent="0.2"/>
    <row r="824" s="11" customFormat="1" x14ac:dyDescent="0.2"/>
    <row r="825" s="11" customFormat="1" x14ac:dyDescent="0.2"/>
    <row r="826" s="1" customFormat="1" x14ac:dyDescent="0.2"/>
    <row r="827" s="2" customFormat="1" x14ac:dyDescent="0.2"/>
    <row r="828" s="12" customFormat="1" x14ac:dyDescent="0.2"/>
    <row r="830" customFormat="1" x14ac:dyDescent="0.2"/>
    <row r="831" s="25" customFormat="1" x14ac:dyDescent="0.2"/>
    <row r="832" customFormat="1" x14ac:dyDescent="0.2"/>
    <row r="834" s="11" customFormat="1" x14ac:dyDescent="0.2"/>
    <row r="835" s="11" customFormat="1" x14ac:dyDescent="0.2"/>
    <row r="836" s="11" customFormat="1" x14ac:dyDescent="0.2"/>
    <row r="837" s="11" customFormat="1" x14ac:dyDescent="0.2"/>
    <row r="838" s="11" customFormat="1" x14ac:dyDescent="0.2"/>
    <row r="839" s="11" customFormat="1" x14ac:dyDescent="0.2"/>
    <row r="840" s="1" customFormat="1" x14ac:dyDescent="0.2"/>
    <row r="841" s="2" customFormat="1" x14ac:dyDescent="0.2"/>
    <row r="842" s="12" customFormat="1" x14ac:dyDescent="0.2"/>
    <row r="844" customFormat="1" x14ac:dyDescent="0.2"/>
    <row r="845" s="25" customFormat="1" x14ac:dyDescent="0.2"/>
    <row r="846" customFormat="1" x14ac:dyDescent="0.2"/>
    <row r="848" s="11" customFormat="1" x14ac:dyDescent="0.2"/>
    <row r="849" s="11" customFormat="1" x14ac:dyDescent="0.2"/>
    <row r="850" s="11" customFormat="1" x14ac:dyDescent="0.2"/>
    <row r="851" s="11" customFormat="1" x14ac:dyDescent="0.2"/>
    <row r="852" s="11" customFormat="1" x14ac:dyDescent="0.2"/>
    <row r="853" s="11" customFormat="1" x14ac:dyDescent="0.2"/>
    <row r="854" s="1" customFormat="1" x14ac:dyDescent="0.2"/>
    <row r="855" s="2" customFormat="1" x14ac:dyDescent="0.2"/>
    <row r="856" s="12" customFormat="1" x14ac:dyDescent="0.2"/>
    <row r="858" customFormat="1" x14ac:dyDescent="0.2"/>
    <row r="859" s="25" customFormat="1" x14ac:dyDescent="0.2"/>
    <row r="860" customFormat="1" x14ac:dyDescent="0.2"/>
    <row r="862" s="11" customFormat="1" x14ac:dyDescent="0.2"/>
    <row r="863" s="11" customFormat="1" x14ac:dyDescent="0.2"/>
    <row r="864" s="11" customFormat="1" x14ac:dyDescent="0.2"/>
    <row r="865" s="11" customFormat="1" x14ac:dyDescent="0.2"/>
    <row r="866" s="11" customFormat="1" x14ac:dyDescent="0.2"/>
    <row r="867" s="11" customFormat="1" x14ac:dyDescent="0.2"/>
    <row r="868" s="1" customFormat="1" x14ac:dyDescent="0.2"/>
    <row r="869" s="2" customFormat="1" x14ac:dyDescent="0.2"/>
    <row r="870" s="12" customFormat="1" x14ac:dyDescent="0.2"/>
    <row r="872" customFormat="1" x14ac:dyDescent="0.2"/>
    <row r="873" s="25" customFormat="1" x14ac:dyDescent="0.2"/>
    <row r="874" customFormat="1" x14ac:dyDescent="0.2"/>
    <row r="876" s="11" customFormat="1" x14ac:dyDescent="0.2"/>
    <row r="877" s="11" customFormat="1" x14ac:dyDescent="0.2"/>
    <row r="878" s="11" customFormat="1" x14ac:dyDescent="0.2"/>
    <row r="879" s="11" customFormat="1" x14ac:dyDescent="0.2"/>
    <row r="880" s="11" customFormat="1" x14ac:dyDescent="0.2"/>
    <row r="881" s="11" customFormat="1" x14ac:dyDescent="0.2"/>
    <row r="882" s="1" customFormat="1" x14ac:dyDescent="0.2"/>
    <row r="883" s="2" customFormat="1" x14ac:dyDescent="0.2"/>
    <row r="884" s="12" customFormat="1" x14ac:dyDescent="0.2"/>
    <row r="886" customFormat="1" x14ac:dyDescent="0.2"/>
    <row r="887" s="25" customFormat="1" x14ac:dyDescent="0.2"/>
    <row r="888" customFormat="1" x14ac:dyDescent="0.2"/>
    <row r="890" s="11" customFormat="1" x14ac:dyDescent="0.2"/>
    <row r="891" s="11" customFormat="1" x14ac:dyDescent="0.2"/>
    <row r="892" s="11" customFormat="1" x14ac:dyDescent="0.2"/>
    <row r="893" s="11" customFormat="1" x14ac:dyDescent="0.2"/>
    <row r="894" s="11" customFormat="1" x14ac:dyDescent="0.2"/>
    <row r="895" s="11" customFormat="1" x14ac:dyDescent="0.2"/>
    <row r="896" s="1" customFormat="1" x14ac:dyDescent="0.2"/>
    <row r="897" s="2" customFormat="1" x14ac:dyDescent="0.2"/>
    <row r="898" s="12" customFormat="1" x14ac:dyDescent="0.2"/>
    <row r="900" customFormat="1" x14ac:dyDescent="0.2"/>
    <row r="901" s="25" customFormat="1" x14ac:dyDescent="0.2"/>
    <row r="902" customFormat="1" x14ac:dyDescent="0.2"/>
    <row r="904" s="11" customFormat="1" x14ac:dyDescent="0.2"/>
    <row r="905" s="11" customFormat="1" x14ac:dyDescent="0.2"/>
    <row r="906" s="11" customFormat="1" x14ac:dyDescent="0.2"/>
    <row r="907" s="11" customFormat="1" x14ac:dyDescent="0.2"/>
    <row r="908" s="11" customFormat="1" x14ac:dyDescent="0.2"/>
    <row r="909" s="11" customFormat="1" x14ac:dyDescent="0.2"/>
    <row r="910" s="1" customFormat="1" x14ac:dyDescent="0.2"/>
    <row r="911" s="2" customFormat="1" x14ac:dyDescent="0.2"/>
    <row r="912" s="12" customFormat="1" x14ac:dyDescent="0.2"/>
    <row r="914" customFormat="1" x14ac:dyDescent="0.2"/>
    <row r="915" s="25" customFormat="1" x14ac:dyDescent="0.2"/>
    <row r="916" customFormat="1" x14ac:dyDescent="0.2"/>
    <row r="918" s="11" customFormat="1" x14ac:dyDescent="0.2"/>
    <row r="919" s="11" customFormat="1" x14ac:dyDescent="0.2"/>
    <row r="920" s="11" customFormat="1" x14ac:dyDescent="0.2"/>
    <row r="921" s="11" customFormat="1" x14ac:dyDescent="0.2"/>
    <row r="922" s="11" customFormat="1" x14ac:dyDescent="0.2"/>
    <row r="923" s="11" customFormat="1" x14ac:dyDescent="0.2"/>
    <row r="924" s="1" customFormat="1" x14ac:dyDescent="0.2"/>
    <row r="925" s="2" customFormat="1" x14ac:dyDescent="0.2"/>
    <row r="926" s="12" customFormat="1" x14ac:dyDescent="0.2"/>
    <row r="928" customFormat="1" x14ac:dyDescent="0.2"/>
    <row r="929" s="25" customFormat="1" x14ac:dyDescent="0.2"/>
    <row r="930" s="26" customFormat="1" x14ac:dyDescent="0.2"/>
    <row r="931" customFormat="1" x14ac:dyDescent="0.2"/>
    <row r="932" s="11" customFormat="1" x14ac:dyDescent="0.2"/>
    <row r="933" s="11" customFormat="1" x14ac:dyDescent="0.2"/>
    <row r="934" s="11" customFormat="1" x14ac:dyDescent="0.2"/>
    <row r="935" s="11" customFormat="1" x14ac:dyDescent="0.2"/>
    <row r="936" s="11" customFormat="1" x14ac:dyDescent="0.2"/>
    <row r="937" s="11" customFormat="1" x14ac:dyDescent="0.2"/>
    <row r="938" s="1" customFormat="1" x14ac:dyDescent="0.2"/>
    <row r="939" s="2" customFormat="1" x14ac:dyDescent="0.2"/>
    <row r="940" s="12" customFormat="1" x14ac:dyDescent="0.2"/>
    <row r="942" customFormat="1" x14ac:dyDescent="0.2"/>
    <row r="943" s="25" customFormat="1" x14ac:dyDescent="0.2"/>
    <row r="944" s="26" customFormat="1" x14ac:dyDescent="0.2"/>
    <row r="945" customFormat="1" x14ac:dyDescent="0.2"/>
    <row r="946" s="11" customFormat="1" x14ac:dyDescent="0.2"/>
    <row r="947" s="11" customFormat="1" x14ac:dyDescent="0.2"/>
    <row r="948" s="11" customFormat="1" x14ac:dyDescent="0.2"/>
    <row r="949" s="11" customFormat="1" x14ac:dyDescent="0.2"/>
    <row r="950" s="11" customFormat="1" x14ac:dyDescent="0.2"/>
    <row r="951" s="11" customFormat="1" x14ac:dyDescent="0.2"/>
    <row r="952" s="1" customFormat="1" x14ac:dyDescent="0.2"/>
    <row r="953" s="2" customFormat="1" x14ac:dyDescent="0.2"/>
    <row r="954" s="12" customFormat="1" x14ac:dyDescent="0.2"/>
    <row r="956" customFormat="1" x14ac:dyDescent="0.2"/>
    <row r="957" s="25" customFormat="1" x14ac:dyDescent="0.2"/>
    <row r="958" customFormat="1" x14ac:dyDescent="0.2"/>
    <row r="959" customFormat="1" x14ac:dyDescent="0.2"/>
    <row r="960" s="3" customFormat="1" x14ac:dyDescent="0.2"/>
    <row r="961" s="32" customFormat="1" x14ac:dyDescent="0.2"/>
    <row r="962" s="35" customFormat="1" x14ac:dyDescent="0.2"/>
    <row r="963" s="33" customFormat="1" x14ac:dyDescent="0.2"/>
    <row r="964" s="33" customFormat="1" x14ac:dyDescent="0.2"/>
    <row r="965" s="33" customFormat="1" x14ac:dyDescent="0.2"/>
    <row r="966" s="33" customFormat="1" x14ac:dyDescent="0.2"/>
    <row r="967" s="33" customFormat="1" x14ac:dyDescent="0.2"/>
    <row r="968" s="33" customFormat="1" x14ac:dyDescent="0.2"/>
    <row r="969" s="33" customFormat="1" x14ac:dyDescent="0.2"/>
    <row r="970" s="33" customFormat="1" x14ac:dyDescent="0.2"/>
    <row r="971" s="33" customFormat="1" x14ac:dyDescent="0.2"/>
    <row r="972" s="33" customFormat="1" x14ac:dyDescent="0.2"/>
    <row r="973" s="30" customFormat="1" x14ac:dyDescent="0.2"/>
    <row r="974" s="3" customFormat="1" x14ac:dyDescent="0.2"/>
    <row r="975" s="32" customFormat="1" x14ac:dyDescent="0.2"/>
    <row r="976" s="35" customFormat="1" x14ac:dyDescent="0.2"/>
    <row r="977" s="33" customFormat="1" x14ac:dyDescent="0.2"/>
    <row r="978" s="33" customFormat="1" x14ac:dyDescent="0.2"/>
    <row r="979" s="33" customFormat="1" x14ac:dyDescent="0.2"/>
    <row r="980" s="33" customFormat="1" x14ac:dyDescent="0.2"/>
    <row r="981" s="33" customFormat="1" x14ac:dyDescent="0.2"/>
    <row r="982" s="33" customFormat="1" x14ac:dyDescent="0.2"/>
    <row r="983" s="33" customFormat="1" x14ac:dyDescent="0.2"/>
    <row r="984" s="33" customFormat="1" x14ac:dyDescent="0.2"/>
    <row r="985" s="33" customFormat="1" x14ac:dyDescent="0.2"/>
    <row r="986" s="33" customFormat="1" x14ac:dyDescent="0.2"/>
    <row r="987" s="30" customFormat="1" x14ac:dyDescent="0.2"/>
    <row r="988" s="3" customFormat="1" x14ac:dyDescent="0.2"/>
    <row r="989" s="32" customFormat="1" x14ac:dyDescent="0.2"/>
    <row r="990" s="35" customFormat="1" x14ac:dyDescent="0.2"/>
    <row r="991" s="33" customFormat="1" x14ac:dyDescent="0.2"/>
    <row r="992" s="33" customFormat="1" x14ac:dyDescent="0.2"/>
    <row r="993" s="33" customFormat="1" x14ac:dyDescent="0.2"/>
    <row r="994" s="33" customFormat="1" x14ac:dyDescent="0.2"/>
    <row r="995" s="33" customFormat="1" x14ac:dyDescent="0.2"/>
    <row r="996" s="33" customFormat="1" x14ac:dyDescent="0.2"/>
    <row r="997" s="33" customFormat="1" x14ac:dyDescent="0.2"/>
    <row r="998" s="33" customFormat="1" x14ac:dyDescent="0.2"/>
    <row r="999" s="33" customFormat="1" x14ac:dyDescent="0.2"/>
    <row r="1000" s="33" customFormat="1" x14ac:dyDescent="0.2"/>
    <row r="1001" s="30" customFormat="1" x14ac:dyDescent="0.2"/>
    <row r="1002" s="3" customFormat="1" x14ac:dyDescent="0.2"/>
    <row r="1003" s="32" customFormat="1" x14ac:dyDescent="0.2"/>
    <row r="1004" s="35" customFormat="1" x14ac:dyDescent="0.2"/>
    <row r="1005" s="33" customFormat="1" x14ac:dyDescent="0.2"/>
    <row r="1006" s="33" customFormat="1" x14ac:dyDescent="0.2"/>
    <row r="1007" s="33" customFormat="1" x14ac:dyDescent="0.2"/>
    <row r="1008" s="33" customFormat="1" x14ac:dyDescent="0.2"/>
    <row r="1009" s="33" customFormat="1" x14ac:dyDescent="0.2"/>
    <row r="1010" s="33" customFormat="1" x14ac:dyDescent="0.2"/>
    <row r="1011" s="33" customFormat="1" x14ac:dyDescent="0.2"/>
    <row r="1012" s="33" customFormat="1" x14ac:dyDescent="0.2"/>
    <row r="1013" s="33" customFormat="1" x14ac:dyDescent="0.2"/>
    <row r="1014" s="33" customFormat="1" x14ac:dyDescent="0.2"/>
    <row r="1015" s="30" customFormat="1" x14ac:dyDescent="0.2"/>
    <row r="1016" s="3" customFormat="1" x14ac:dyDescent="0.2"/>
    <row r="1017" s="32" customFormat="1" x14ac:dyDescent="0.2"/>
    <row r="1018" s="35" customFormat="1" x14ac:dyDescent="0.2"/>
    <row r="1019" s="33" customFormat="1" x14ac:dyDescent="0.2"/>
    <row r="1020" s="33" customFormat="1" x14ac:dyDescent="0.2"/>
    <row r="1021" s="33" customFormat="1" x14ac:dyDescent="0.2"/>
    <row r="1022" s="33" customFormat="1" x14ac:dyDescent="0.2"/>
    <row r="1023" s="33" customFormat="1" x14ac:dyDescent="0.2"/>
    <row r="1024" s="33" customFormat="1" x14ac:dyDescent="0.2"/>
    <row r="1025" s="33" customFormat="1" x14ac:dyDescent="0.2"/>
    <row r="1026" s="33" customFormat="1" x14ac:dyDescent="0.2"/>
    <row r="1027" s="33" customFormat="1" x14ac:dyDescent="0.2"/>
    <row r="1028" s="33" customFormat="1" x14ac:dyDescent="0.2"/>
    <row r="1029" s="30" customFormat="1" x14ac:dyDescent="0.2"/>
    <row r="1030" s="3" customFormat="1" x14ac:dyDescent="0.2"/>
    <row r="1031" s="32" customFormat="1" x14ac:dyDescent="0.2"/>
    <row r="1032" s="35" customFormat="1" x14ac:dyDescent="0.2"/>
    <row r="1033" s="33" customFormat="1" x14ac:dyDescent="0.2"/>
    <row r="1034" s="33" customFormat="1" x14ac:dyDescent="0.2"/>
    <row r="1035" s="33" customFormat="1" x14ac:dyDescent="0.2"/>
    <row r="1036" s="33" customFormat="1" x14ac:dyDescent="0.2"/>
    <row r="1037" s="33" customFormat="1" x14ac:dyDescent="0.2"/>
    <row r="1038" s="33" customFormat="1" x14ac:dyDescent="0.2"/>
    <row r="1039" s="33" customFormat="1" x14ac:dyDescent="0.2"/>
    <row r="1040" s="33" customFormat="1" x14ac:dyDescent="0.2"/>
    <row r="1041" s="33" customFormat="1" x14ac:dyDescent="0.2"/>
    <row r="1042" s="33" customFormat="1" x14ac:dyDescent="0.2"/>
    <row r="1043" s="30" customFormat="1" x14ac:dyDescent="0.2"/>
    <row r="1044" s="3" customFormat="1" x14ac:dyDescent="0.2"/>
    <row r="1045" s="32" customFormat="1" x14ac:dyDescent="0.2"/>
    <row r="1046" s="35" customFormat="1" x14ac:dyDescent="0.2"/>
    <row r="1047" s="33" customFormat="1" x14ac:dyDescent="0.2"/>
    <row r="1048" s="33" customFormat="1" x14ac:dyDescent="0.2"/>
    <row r="1049" s="33" customFormat="1" x14ac:dyDescent="0.2"/>
    <row r="1050" s="33" customFormat="1" x14ac:dyDescent="0.2"/>
    <row r="1051" s="33" customFormat="1" x14ac:dyDescent="0.2"/>
    <row r="1052" s="33" customFormat="1" x14ac:dyDescent="0.2"/>
    <row r="1053" s="33" customFormat="1" x14ac:dyDescent="0.2"/>
    <row r="1054" s="33" customFormat="1" x14ac:dyDescent="0.2"/>
    <row r="1055" s="33" customFormat="1" x14ac:dyDescent="0.2"/>
    <row r="1056" s="33" customFormat="1" x14ac:dyDescent="0.2"/>
    <row r="1057" s="30" customFormat="1" x14ac:dyDescent="0.2"/>
    <row r="1058" s="3" customFormat="1" x14ac:dyDescent="0.2"/>
    <row r="1059" s="32" customFormat="1" x14ac:dyDescent="0.2"/>
    <row r="1060" s="35" customFormat="1" x14ac:dyDescent="0.2"/>
    <row r="1061" s="33" customFormat="1" x14ac:dyDescent="0.2"/>
    <row r="1062" s="33" customFormat="1" x14ac:dyDescent="0.2"/>
    <row r="1063" s="33" customFormat="1" x14ac:dyDescent="0.2"/>
    <row r="1064" s="33" customFormat="1" x14ac:dyDescent="0.2"/>
    <row r="1065" s="33" customFormat="1" x14ac:dyDescent="0.2"/>
    <row r="1066" s="33" customFormat="1" x14ac:dyDescent="0.2"/>
    <row r="1067" s="33" customFormat="1" x14ac:dyDescent="0.2"/>
    <row r="1068" s="33" customFormat="1" x14ac:dyDescent="0.2"/>
    <row r="1069" s="33" customFormat="1" x14ac:dyDescent="0.2"/>
    <row r="1070" s="33" customFormat="1" x14ac:dyDescent="0.2"/>
    <row r="1071" s="30" customFormat="1" x14ac:dyDescent="0.2"/>
    <row r="1072" s="3" customFormat="1" x14ac:dyDescent="0.2"/>
    <row r="1073" s="32" customFormat="1" x14ac:dyDescent="0.2"/>
    <row r="1074" s="35" customFormat="1" x14ac:dyDescent="0.2"/>
    <row r="1075" s="33" customFormat="1" x14ac:dyDescent="0.2"/>
    <row r="1076" s="33" customFormat="1" x14ac:dyDescent="0.2"/>
    <row r="1077" s="33" customFormat="1" x14ac:dyDescent="0.2"/>
    <row r="1078" s="33" customFormat="1" x14ac:dyDescent="0.2"/>
    <row r="1079" s="33" customFormat="1" x14ac:dyDescent="0.2"/>
    <row r="1080" s="33" customFormat="1" x14ac:dyDescent="0.2"/>
    <row r="1081" s="33" customFormat="1" x14ac:dyDescent="0.2"/>
    <row r="1082" s="33" customFormat="1" x14ac:dyDescent="0.2"/>
    <row r="1083" s="33" customFormat="1" x14ac:dyDescent="0.2"/>
    <row r="1084" s="33" customFormat="1" x14ac:dyDescent="0.2"/>
    <row r="1085" s="30" customFormat="1" x14ac:dyDescent="0.2"/>
    <row r="1086" s="3" customFormat="1" x14ac:dyDescent="0.2"/>
    <row r="1087" s="32" customFormat="1" x14ac:dyDescent="0.2"/>
    <row r="1088" s="35" customFormat="1" x14ac:dyDescent="0.2"/>
    <row r="1089" s="33" customFormat="1" x14ac:dyDescent="0.2"/>
    <row r="1090" s="33" customFormat="1" x14ac:dyDescent="0.2"/>
    <row r="1091" s="33" customFormat="1" x14ac:dyDescent="0.2"/>
    <row r="1092" s="33" customFormat="1" x14ac:dyDescent="0.2"/>
    <row r="1093" s="33" customFormat="1" x14ac:dyDescent="0.2"/>
    <row r="1094" s="33" customFormat="1" x14ac:dyDescent="0.2"/>
    <row r="1095" s="33" customFormat="1" x14ac:dyDescent="0.2"/>
    <row r="1096" s="33" customFormat="1" x14ac:dyDescent="0.2"/>
    <row r="1097" s="33" customFormat="1" x14ac:dyDescent="0.2"/>
    <row r="1098" s="11" customFormat="1" x14ac:dyDescent="0.2"/>
    <row r="1099" s="11" customFormat="1" x14ac:dyDescent="0.2"/>
    <row r="1100" s="11" customFormat="1" x14ac:dyDescent="0.2"/>
    <row r="1101" s="11" customFormat="1" x14ac:dyDescent="0.2"/>
    <row r="1102" s="11" customFormat="1" x14ac:dyDescent="0.2"/>
    <row r="1103" s="11" customFormat="1" x14ac:dyDescent="0.2"/>
    <row r="1104" s="1" customFormat="1" x14ac:dyDescent="0.2"/>
    <row r="1105" s="2" customFormat="1" x14ac:dyDescent="0.2"/>
    <row r="1106" s="12" customFormat="1" x14ac:dyDescent="0.2"/>
    <row r="1108" customFormat="1" x14ac:dyDescent="0.2"/>
    <row r="1109" s="25" customFormat="1" x14ac:dyDescent="0.2"/>
    <row r="1110" customFormat="1" x14ac:dyDescent="0.2"/>
    <row r="1111" customFormat="1" x14ac:dyDescent="0.2"/>
    <row r="1112" customFormat="1" x14ac:dyDescent="0.2"/>
    <row r="1113" s="19" customFormat="1" x14ac:dyDescent="0.2"/>
    <row r="1114" s="19" customFormat="1" x14ac:dyDescent="0.2"/>
    <row r="1115" s="19" customFormat="1" x14ac:dyDescent="0.2"/>
    <row r="1116" s="19" customFormat="1" x14ac:dyDescent="0.2"/>
    <row r="1117" s="19" customFormat="1" x14ac:dyDescent="0.2"/>
    <row r="1118" s="19" customFormat="1" x14ac:dyDescent="0.2"/>
    <row r="1119" s="19" customFormat="1" x14ac:dyDescent="0.2"/>
    <row r="1120" s="19" customFormat="1" x14ac:dyDescent="0.2"/>
    <row r="1122" s="14" customFormat="1" x14ac:dyDescent="0.2"/>
  </sheetData>
  <mergeCells count="7">
    <mergeCell ref="C166:E166"/>
    <mergeCell ref="J1:L1"/>
    <mergeCell ref="A1:B1"/>
    <mergeCell ref="C58:E58"/>
    <mergeCell ref="C113:E113"/>
    <mergeCell ref="C1:D1"/>
    <mergeCell ref="F1:H1"/>
  </mergeCells>
  <hyperlinks>
    <hyperlink ref="C1:D1" location="LN!C58" display="Veränderung gegenüber 1988 in ha"/>
    <hyperlink ref="F1:H1" location="LN!C113" display="Veränderung gegenüber 1988 in Prozent"/>
    <hyperlink ref="J1:L1" location="LN!C166" display="Verbrauch je Tag"/>
    <hyperlink ref="A1" location="LN!A7" display="zurück"/>
  </hyperlinks>
  <printOptions horizontalCentered="1"/>
  <pageMargins left="0.59055118110236227" right="0.59055118110236227" top="0.59055118110236227" bottom="0.59055118110236227" header="0.51181102362204722" footer="0.39370078740157483"/>
  <pageSetup paperSize="9" scale="46" orientation="landscape" horizontalDpi="4294967292" verticalDpi="4294967292" r:id="rId1"/>
  <headerFooter alignWithMargins="0">
    <oddFooter>&amp;LLEL Schwäbisch Gmünd, Abt. 3, R. Müller&amp;C&amp;F&amp;A&amp;R&amp;D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1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RowHeight="12.75" x14ac:dyDescent="0.2"/>
  <cols>
    <col min="1" max="1" width="3" style="13" bestFit="1" customWidth="1"/>
    <col min="2" max="2" width="11.42578125" style="13"/>
    <col min="3" max="3" width="29.5703125" style="13" customWidth="1"/>
    <col min="4" max="16384" width="11.42578125" style="13"/>
  </cols>
  <sheetData>
    <row r="1" spans="1:25" s="8" customFormat="1" ht="17.45" customHeight="1" x14ac:dyDescent="0.2">
      <c r="A1" s="98" t="s">
        <v>62</v>
      </c>
      <c r="B1" s="98"/>
      <c r="C1" s="97" t="s">
        <v>54</v>
      </c>
      <c r="D1" s="97"/>
      <c r="E1" s="97"/>
      <c r="F1" s="97" t="s">
        <v>58</v>
      </c>
      <c r="G1" s="97"/>
      <c r="H1" s="97"/>
    </row>
    <row r="2" spans="1:25" s="10" customFormat="1" ht="18" x14ac:dyDescent="0.2">
      <c r="C2" s="43" t="str">
        <f>BF!C2</f>
        <v>Bodenfläche nach Art der tatsächlichen Nutzung in Baden-Württemberg 1988 bis 2018 in Hektar</v>
      </c>
    </row>
    <row r="3" spans="1:25" s="9" customFormat="1" ht="12.75" customHeight="1" x14ac:dyDescent="0.2"/>
    <row r="4" spans="1:25" s="11" customFormat="1" ht="15.75" customHeight="1" x14ac:dyDescent="0.2">
      <c r="C4" s="67" t="s">
        <v>47</v>
      </c>
      <c r="D4" s="67"/>
      <c r="E4" s="67"/>
      <c r="F4" s="67"/>
      <c r="Y4" s="36" t="s">
        <v>0</v>
      </c>
    </row>
    <row r="5" spans="1:25" s="11" customFormat="1" ht="15.75" x14ac:dyDescent="0.2">
      <c r="C5" s="47"/>
      <c r="R5" s="36"/>
    </row>
    <row r="6" spans="1:25" s="11" customFormat="1" x14ac:dyDescent="0.2">
      <c r="B6" s="42" t="s">
        <v>52</v>
      </c>
      <c r="C6" s="42" t="s">
        <v>51</v>
      </c>
      <c r="D6" s="64">
        <v>1988</v>
      </c>
      <c r="E6" s="65">
        <v>1992</v>
      </c>
      <c r="F6" s="65">
        <v>1996</v>
      </c>
      <c r="G6" s="65">
        <v>2000</v>
      </c>
      <c r="H6" s="65">
        <v>2001</v>
      </c>
      <c r="I6" s="65">
        <v>2002</v>
      </c>
      <c r="J6" s="65">
        <v>2003</v>
      </c>
      <c r="K6" s="65">
        <v>2004</v>
      </c>
      <c r="L6" s="65">
        <v>2005</v>
      </c>
      <c r="M6" s="65">
        <v>2006</v>
      </c>
      <c r="N6" s="65">
        <v>2007</v>
      </c>
      <c r="O6" s="66">
        <v>2008</v>
      </c>
      <c r="P6" s="66">
        <v>2009</v>
      </c>
      <c r="Q6" s="66">
        <v>2010</v>
      </c>
      <c r="R6" s="66">
        <v>2011</v>
      </c>
      <c r="S6" s="66">
        <v>2012</v>
      </c>
      <c r="T6" s="66">
        <v>2013</v>
      </c>
      <c r="U6" s="66">
        <v>2014</v>
      </c>
      <c r="V6" s="66">
        <v>2015</v>
      </c>
      <c r="W6" s="66">
        <v>2016</v>
      </c>
      <c r="X6" s="66">
        <v>2017</v>
      </c>
      <c r="Y6" s="66">
        <v>2018</v>
      </c>
    </row>
    <row r="7" spans="1:25" s="11" customFormat="1" x14ac:dyDescent="0.2">
      <c r="A7" s="11">
        <v>1</v>
      </c>
      <c r="B7" s="21">
        <v>111</v>
      </c>
      <c r="C7" s="23" t="s">
        <v>2</v>
      </c>
      <c r="D7" s="44">
        <v>4867</v>
      </c>
      <c r="E7" s="7">
        <v>4866</v>
      </c>
      <c r="F7" s="31">
        <v>4955</v>
      </c>
      <c r="G7" s="31">
        <v>4949</v>
      </c>
      <c r="H7" s="31">
        <v>4949</v>
      </c>
      <c r="I7" s="31">
        <v>4949</v>
      </c>
      <c r="J7" s="31">
        <v>4949</v>
      </c>
      <c r="K7" s="31">
        <v>4949</v>
      </c>
      <c r="L7" s="31">
        <v>4949</v>
      </c>
      <c r="M7" s="31">
        <v>4949</v>
      </c>
      <c r="N7" s="31">
        <v>4949</v>
      </c>
      <c r="O7" s="31">
        <v>4969</v>
      </c>
      <c r="P7" s="31">
        <v>4967</v>
      </c>
      <c r="Q7" s="31">
        <v>4967</v>
      </c>
      <c r="R7" s="31">
        <v>4970</v>
      </c>
      <c r="S7" s="31">
        <v>4970</v>
      </c>
      <c r="T7" s="31">
        <v>4970</v>
      </c>
      <c r="U7" s="31">
        <v>4972</v>
      </c>
      <c r="V7" s="31">
        <v>4972</v>
      </c>
      <c r="W7" s="31">
        <v>4877</v>
      </c>
      <c r="X7" s="31">
        <v>4877</v>
      </c>
      <c r="Y7" s="31">
        <v>4877</v>
      </c>
    </row>
    <row r="8" spans="1:25" s="11" customFormat="1" x14ac:dyDescent="0.2">
      <c r="A8" s="11">
        <v>2</v>
      </c>
      <c r="B8" s="21">
        <v>115</v>
      </c>
      <c r="C8" s="22" t="s">
        <v>8</v>
      </c>
      <c r="D8" s="44">
        <v>20300</v>
      </c>
      <c r="E8" s="7">
        <v>21330</v>
      </c>
      <c r="F8" s="31">
        <v>21329</v>
      </c>
      <c r="G8" s="31">
        <v>21335</v>
      </c>
      <c r="H8" s="31">
        <v>21335</v>
      </c>
      <c r="I8" s="31">
        <v>21335</v>
      </c>
      <c r="J8" s="31">
        <v>21335</v>
      </c>
      <c r="K8" s="31">
        <v>21354</v>
      </c>
      <c r="L8" s="31">
        <v>21354</v>
      </c>
      <c r="M8" s="31">
        <v>21354</v>
      </c>
      <c r="N8" s="31">
        <v>21354</v>
      </c>
      <c r="O8" s="31">
        <v>21403</v>
      </c>
      <c r="P8" s="31">
        <v>21396</v>
      </c>
      <c r="Q8" s="31">
        <v>21392</v>
      </c>
      <c r="R8" s="31">
        <v>21368</v>
      </c>
      <c r="S8" s="31">
        <v>21361</v>
      </c>
      <c r="T8" s="31">
        <v>21397</v>
      </c>
      <c r="U8" s="31">
        <v>21397</v>
      </c>
      <c r="V8" s="31">
        <v>21300</v>
      </c>
      <c r="W8" s="31">
        <v>21180</v>
      </c>
      <c r="X8" s="31">
        <v>21178</v>
      </c>
      <c r="Y8" s="31">
        <v>21174</v>
      </c>
    </row>
    <row r="9" spans="1:25" s="11" customFormat="1" x14ac:dyDescent="0.2">
      <c r="A9" s="11">
        <v>3</v>
      </c>
      <c r="B9" s="28">
        <v>116</v>
      </c>
      <c r="C9" s="34" t="s">
        <v>28</v>
      </c>
      <c r="D9" s="44">
        <v>17733</v>
      </c>
      <c r="E9" s="7">
        <v>18409</v>
      </c>
      <c r="F9" s="31">
        <v>18495</v>
      </c>
      <c r="G9" s="31">
        <v>18598</v>
      </c>
      <c r="H9" s="31">
        <v>18598</v>
      </c>
      <c r="I9" s="31">
        <v>18598</v>
      </c>
      <c r="J9" s="31">
        <v>18598</v>
      </c>
      <c r="K9" s="31">
        <v>18649</v>
      </c>
      <c r="L9" s="31">
        <v>18649</v>
      </c>
      <c r="M9" s="31">
        <v>18649</v>
      </c>
      <c r="N9" s="31">
        <v>18649</v>
      </c>
      <c r="O9" s="31">
        <v>18673</v>
      </c>
      <c r="P9" s="31">
        <v>18683</v>
      </c>
      <c r="Q9" s="31">
        <v>18683</v>
      </c>
      <c r="R9" s="31">
        <v>18692</v>
      </c>
      <c r="S9" s="31">
        <v>18692</v>
      </c>
      <c r="T9" s="31">
        <v>18752</v>
      </c>
      <c r="U9" s="31">
        <v>18750</v>
      </c>
      <c r="V9" s="31">
        <v>18750</v>
      </c>
      <c r="W9" s="31">
        <v>18572</v>
      </c>
      <c r="X9" s="31">
        <v>18573</v>
      </c>
      <c r="Y9" s="31">
        <v>18573</v>
      </c>
    </row>
    <row r="10" spans="1:25" s="11" customFormat="1" x14ac:dyDescent="0.2">
      <c r="A10" s="11">
        <v>4</v>
      </c>
      <c r="B10" s="21">
        <v>117</v>
      </c>
      <c r="C10" s="22" t="s">
        <v>30</v>
      </c>
      <c r="D10" s="44">
        <v>19689</v>
      </c>
      <c r="E10" s="7">
        <v>20142</v>
      </c>
      <c r="F10" s="31">
        <v>20369</v>
      </c>
      <c r="G10" s="31">
        <v>20508</v>
      </c>
      <c r="H10" s="31">
        <v>20508</v>
      </c>
      <c r="I10" s="31">
        <v>20508</v>
      </c>
      <c r="J10" s="31">
        <v>20508</v>
      </c>
      <c r="K10" s="31">
        <v>20566</v>
      </c>
      <c r="L10" s="31">
        <v>20566</v>
      </c>
      <c r="M10" s="31">
        <v>20566</v>
      </c>
      <c r="N10" s="31">
        <v>20566</v>
      </c>
      <c r="O10" s="31">
        <v>20620</v>
      </c>
      <c r="P10" s="31">
        <v>20633</v>
      </c>
      <c r="Q10" s="31">
        <v>20645</v>
      </c>
      <c r="R10" s="31">
        <v>20653</v>
      </c>
      <c r="S10" s="31">
        <v>20660</v>
      </c>
      <c r="T10" s="31">
        <v>20657</v>
      </c>
      <c r="U10" s="31">
        <v>20667</v>
      </c>
      <c r="V10" s="31">
        <v>20681</v>
      </c>
      <c r="W10" s="31">
        <v>20405</v>
      </c>
      <c r="X10" s="31">
        <v>20406</v>
      </c>
      <c r="Y10" s="31">
        <v>20416</v>
      </c>
    </row>
    <row r="11" spans="1:25" s="1" customFormat="1" x14ac:dyDescent="0.2">
      <c r="A11" s="11">
        <v>5</v>
      </c>
      <c r="B11" s="21">
        <v>118</v>
      </c>
      <c r="C11" s="22" t="s">
        <v>49</v>
      </c>
      <c r="D11" s="44">
        <v>11929</v>
      </c>
      <c r="E11" s="7">
        <v>12171</v>
      </c>
      <c r="F11" s="31">
        <v>12391</v>
      </c>
      <c r="G11" s="31">
        <v>12387</v>
      </c>
      <c r="H11" s="31">
        <v>12387</v>
      </c>
      <c r="I11" s="31">
        <v>12387</v>
      </c>
      <c r="J11" s="31">
        <v>12387</v>
      </c>
      <c r="K11" s="31">
        <v>12437</v>
      </c>
      <c r="L11" s="31">
        <v>12437</v>
      </c>
      <c r="M11" s="31">
        <v>12437</v>
      </c>
      <c r="N11" s="31">
        <v>12437</v>
      </c>
      <c r="O11" s="31">
        <v>12489</v>
      </c>
      <c r="P11" s="31">
        <v>12497</v>
      </c>
      <c r="Q11" s="31">
        <v>12498</v>
      </c>
      <c r="R11" s="31">
        <v>12486</v>
      </c>
      <c r="S11" s="31">
        <v>12489</v>
      </c>
      <c r="T11" s="31">
        <v>12495</v>
      </c>
      <c r="U11" s="31">
        <v>12494</v>
      </c>
      <c r="V11" s="31">
        <v>12495</v>
      </c>
      <c r="W11" s="31">
        <v>12356</v>
      </c>
      <c r="X11" s="31">
        <v>12361</v>
      </c>
      <c r="Y11" s="31">
        <v>12360</v>
      </c>
    </row>
    <row r="12" spans="1:25" s="2" customFormat="1" x14ac:dyDescent="0.2">
      <c r="A12" s="11">
        <v>6</v>
      </c>
      <c r="B12" s="21">
        <v>119</v>
      </c>
      <c r="C12" s="22" t="s">
        <v>10</v>
      </c>
      <c r="D12" s="44">
        <v>32250</v>
      </c>
      <c r="E12" s="7">
        <v>32955</v>
      </c>
      <c r="F12" s="31">
        <v>33336</v>
      </c>
      <c r="G12" s="31">
        <v>33517</v>
      </c>
      <c r="H12" s="31">
        <v>33517</v>
      </c>
      <c r="I12" s="31">
        <v>33517</v>
      </c>
      <c r="J12" s="31">
        <v>33517</v>
      </c>
      <c r="K12" s="31">
        <v>33593</v>
      </c>
      <c r="L12" s="31">
        <v>33593</v>
      </c>
      <c r="M12" s="31">
        <v>33593</v>
      </c>
      <c r="N12" s="31">
        <v>33593</v>
      </c>
      <c r="O12" s="31">
        <v>33659</v>
      </c>
      <c r="P12" s="31">
        <v>33663</v>
      </c>
      <c r="Q12" s="31">
        <v>33663</v>
      </c>
      <c r="R12" s="31">
        <v>33682</v>
      </c>
      <c r="S12" s="31">
        <v>33686</v>
      </c>
      <c r="T12" s="31">
        <v>33683</v>
      </c>
      <c r="U12" s="31">
        <v>33652</v>
      </c>
      <c r="V12" s="31">
        <v>33653</v>
      </c>
      <c r="W12" s="31">
        <v>33507</v>
      </c>
      <c r="X12" s="31">
        <v>33501</v>
      </c>
      <c r="Y12" s="31">
        <v>33500</v>
      </c>
    </row>
    <row r="13" spans="1:25" s="12" customFormat="1" x14ac:dyDescent="0.2">
      <c r="A13" s="11">
        <v>7</v>
      </c>
      <c r="B13" s="21">
        <v>121</v>
      </c>
      <c r="C13" s="22" t="s">
        <v>33</v>
      </c>
      <c r="D13" s="44">
        <v>1313</v>
      </c>
      <c r="E13" s="7">
        <v>1387</v>
      </c>
      <c r="F13" s="31">
        <v>1391</v>
      </c>
      <c r="G13" s="31">
        <v>1390</v>
      </c>
      <c r="H13" s="31">
        <v>1390</v>
      </c>
      <c r="I13" s="31">
        <v>1390</v>
      </c>
      <c r="J13" s="31">
        <v>1390</v>
      </c>
      <c r="K13" s="31">
        <v>1413</v>
      </c>
      <c r="L13" s="31">
        <v>1413</v>
      </c>
      <c r="M13" s="31">
        <v>1413</v>
      </c>
      <c r="N13" s="31">
        <v>1413</v>
      </c>
      <c r="O13" s="31">
        <v>1420</v>
      </c>
      <c r="P13" s="31">
        <v>1420</v>
      </c>
      <c r="Q13" s="31">
        <v>1420</v>
      </c>
      <c r="R13" s="31">
        <v>1421</v>
      </c>
      <c r="S13" s="31">
        <v>1420</v>
      </c>
      <c r="T13" s="31">
        <v>1420</v>
      </c>
      <c r="U13" s="31">
        <v>1419</v>
      </c>
      <c r="V13" s="31">
        <v>1417</v>
      </c>
      <c r="W13" s="31">
        <v>1344</v>
      </c>
      <c r="X13" s="31">
        <v>1345</v>
      </c>
      <c r="Y13" s="31">
        <v>1345</v>
      </c>
    </row>
    <row r="14" spans="1:25" x14ac:dyDescent="0.2">
      <c r="A14" s="11">
        <v>8</v>
      </c>
      <c r="B14" s="21">
        <v>125</v>
      </c>
      <c r="C14" s="22" t="s">
        <v>42</v>
      </c>
      <c r="D14" s="44">
        <v>26019</v>
      </c>
      <c r="E14" s="7">
        <v>27157</v>
      </c>
      <c r="F14" s="31">
        <v>27834</v>
      </c>
      <c r="G14" s="31">
        <v>27903</v>
      </c>
      <c r="H14" s="31">
        <v>27903</v>
      </c>
      <c r="I14" s="31">
        <v>27903</v>
      </c>
      <c r="J14" s="31">
        <v>27903</v>
      </c>
      <c r="K14" s="31">
        <v>27993</v>
      </c>
      <c r="L14" s="31">
        <v>27993</v>
      </c>
      <c r="M14" s="31">
        <v>27993</v>
      </c>
      <c r="N14" s="31">
        <v>27993</v>
      </c>
      <c r="O14" s="31">
        <v>28110</v>
      </c>
      <c r="P14" s="31">
        <v>28105</v>
      </c>
      <c r="Q14" s="31">
        <v>28118</v>
      </c>
      <c r="R14" s="31">
        <v>28122</v>
      </c>
      <c r="S14" s="31">
        <v>28138</v>
      </c>
      <c r="T14" s="31">
        <v>28109</v>
      </c>
      <c r="U14" s="31">
        <v>28105</v>
      </c>
      <c r="V14" s="31">
        <v>28113</v>
      </c>
      <c r="W14" s="31">
        <v>27782</v>
      </c>
      <c r="X14" s="31">
        <v>27784</v>
      </c>
      <c r="Y14" s="31">
        <v>27785</v>
      </c>
    </row>
    <row r="15" spans="1:25" customFormat="1" x14ac:dyDescent="0.2">
      <c r="A15" s="11">
        <v>9</v>
      </c>
      <c r="B15" s="21">
        <v>126</v>
      </c>
      <c r="C15" s="22" t="s">
        <v>11</v>
      </c>
      <c r="D15" s="44">
        <v>20371</v>
      </c>
      <c r="E15" s="7">
        <v>20960</v>
      </c>
      <c r="F15" s="31">
        <v>21262</v>
      </c>
      <c r="G15" s="31">
        <v>21630</v>
      </c>
      <c r="H15" s="31">
        <v>21630</v>
      </c>
      <c r="I15" s="31">
        <v>21630</v>
      </c>
      <c r="J15" s="31">
        <v>21630</v>
      </c>
      <c r="K15" s="31">
        <v>21738</v>
      </c>
      <c r="L15" s="31">
        <v>21738</v>
      </c>
      <c r="M15" s="31">
        <v>21738</v>
      </c>
      <c r="N15" s="31">
        <v>21738</v>
      </c>
      <c r="O15" s="31">
        <v>21780</v>
      </c>
      <c r="P15" s="31">
        <v>21781</v>
      </c>
      <c r="Q15" s="31">
        <v>21781</v>
      </c>
      <c r="R15" s="31">
        <v>21802</v>
      </c>
      <c r="S15" s="31">
        <v>21896</v>
      </c>
      <c r="T15" s="31">
        <v>21896</v>
      </c>
      <c r="U15" s="31">
        <v>21895</v>
      </c>
      <c r="V15" s="31">
        <v>21896</v>
      </c>
      <c r="W15" s="31">
        <v>21258</v>
      </c>
      <c r="X15" s="31">
        <v>21260</v>
      </c>
      <c r="Y15" s="31">
        <v>21261</v>
      </c>
    </row>
    <row r="16" spans="1:25" s="25" customFormat="1" x14ac:dyDescent="0.2">
      <c r="A16" s="11">
        <v>10</v>
      </c>
      <c r="B16" s="21">
        <v>127</v>
      </c>
      <c r="C16" s="22" t="s">
        <v>12</v>
      </c>
      <c r="D16" s="44">
        <v>44878</v>
      </c>
      <c r="E16" s="7">
        <v>45575</v>
      </c>
      <c r="F16" s="31">
        <v>45940</v>
      </c>
      <c r="G16" s="31">
        <v>46271</v>
      </c>
      <c r="H16" s="31">
        <v>46271</v>
      </c>
      <c r="I16" s="31">
        <v>46271</v>
      </c>
      <c r="J16" s="31">
        <v>46271</v>
      </c>
      <c r="K16" s="31">
        <v>46469</v>
      </c>
      <c r="L16" s="31">
        <v>46469</v>
      </c>
      <c r="M16" s="31">
        <v>46469</v>
      </c>
      <c r="N16" s="31">
        <v>46469</v>
      </c>
      <c r="O16" s="31">
        <v>46796</v>
      </c>
      <c r="P16" s="31">
        <v>46823</v>
      </c>
      <c r="Q16" s="31">
        <v>46926</v>
      </c>
      <c r="R16" s="31">
        <v>46964</v>
      </c>
      <c r="S16" s="31">
        <v>47029</v>
      </c>
      <c r="T16" s="31">
        <v>47033</v>
      </c>
      <c r="U16" s="31">
        <v>47032</v>
      </c>
      <c r="V16" s="31">
        <v>47041</v>
      </c>
      <c r="W16" s="31">
        <v>46572</v>
      </c>
      <c r="X16" s="31">
        <v>46597</v>
      </c>
      <c r="Y16" s="31">
        <v>46595</v>
      </c>
    </row>
    <row r="17" spans="1:25" customFormat="1" x14ac:dyDescent="0.2">
      <c r="A17" s="11">
        <v>11</v>
      </c>
      <c r="B17" s="21">
        <v>128</v>
      </c>
      <c r="C17" s="22" t="s">
        <v>13</v>
      </c>
      <c r="D17" s="44">
        <v>37093</v>
      </c>
      <c r="E17" s="7">
        <v>37494</v>
      </c>
      <c r="F17" s="31">
        <v>37731</v>
      </c>
      <c r="G17" s="31">
        <v>38236</v>
      </c>
      <c r="H17" s="31">
        <v>38236</v>
      </c>
      <c r="I17" s="31">
        <v>38236</v>
      </c>
      <c r="J17" s="31">
        <v>38236</v>
      </c>
      <c r="K17" s="31">
        <v>38367</v>
      </c>
      <c r="L17" s="31">
        <v>38367</v>
      </c>
      <c r="M17" s="31">
        <v>38367</v>
      </c>
      <c r="N17" s="31">
        <v>38367</v>
      </c>
      <c r="O17" s="31">
        <v>38606</v>
      </c>
      <c r="P17" s="31">
        <v>38607</v>
      </c>
      <c r="Q17" s="31">
        <v>38605</v>
      </c>
      <c r="R17" s="31">
        <v>38604</v>
      </c>
      <c r="S17" s="31">
        <v>38624</v>
      </c>
      <c r="T17" s="31">
        <v>38565</v>
      </c>
      <c r="U17" s="31">
        <v>38624</v>
      </c>
      <c r="V17" s="31">
        <v>38627</v>
      </c>
      <c r="W17" s="31">
        <v>38055</v>
      </c>
      <c r="X17" s="31">
        <v>38041</v>
      </c>
      <c r="Y17" s="31">
        <v>38041</v>
      </c>
    </row>
    <row r="18" spans="1:25" x14ac:dyDescent="0.2">
      <c r="A18" s="11">
        <v>12</v>
      </c>
      <c r="B18" s="21">
        <v>135</v>
      </c>
      <c r="C18" s="22" t="s">
        <v>14</v>
      </c>
      <c r="D18" s="44">
        <v>26699</v>
      </c>
      <c r="E18" s="7">
        <v>26847</v>
      </c>
      <c r="F18" s="31">
        <v>26984</v>
      </c>
      <c r="G18" s="31">
        <v>27019</v>
      </c>
      <c r="H18" s="31">
        <v>27019</v>
      </c>
      <c r="I18" s="31">
        <v>27019</v>
      </c>
      <c r="J18" s="31">
        <v>27019</v>
      </c>
      <c r="K18" s="31">
        <v>27018</v>
      </c>
      <c r="L18" s="31">
        <v>27018</v>
      </c>
      <c r="M18" s="31">
        <v>27018</v>
      </c>
      <c r="N18" s="31">
        <v>27018</v>
      </c>
      <c r="O18" s="31">
        <v>26978</v>
      </c>
      <c r="P18" s="31">
        <v>26978</v>
      </c>
      <c r="Q18" s="31">
        <v>26973</v>
      </c>
      <c r="R18" s="31">
        <v>26976</v>
      </c>
      <c r="S18" s="31">
        <v>26977</v>
      </c>
      <c r="T18" s="31">
        <v>26965</v>
      </c>
      <c r="U18" s="31">
        <v>26969</v>
      </c>
      <c r="V18" s="31">
        <v>26976</v>
      </c>
      <c r="W18" s="31">
        <v>26892</v>
      </c>
      <c r="X18" s="31">
        <v>26895</v>
      </c>
      <c r="Y18" s="31">
        <v>26874</v>
      </c>
    </row>
    <row r="19" spans="1:25" s="11" customFormat="1" x14ac:dyDescent="0.2">
      <c r="A19" s="11">
        <v>13</v>
      </c>
      <c r="B19" s="37">
        <v>136</v>
      </c>
      <c r="C19" s="38" t="s">
        <v>15</v>
      </c>
      <c r="D19" s="45">
        <v>56161</v>
      </c>
      <c r="E19" s="39">
        <v>57666</v>
      </c>
      <c r="F19" s="40">
        <v>58106</v>
      </c>
      <c r="G19" s="40">
        <v>58551</v>
      </c>
      <c r="H19" s="40">
        <v>58551</v>
      </c>
      <c r="I19" s="40">
        <v>58551</v>
      </c>
      <c r="J19" s="40">
        <v>58551</v>
      </c>
      <c r="K19" s="40">
        <v>58834</v>
      </c>
      <c r="L19" s="40">
        <v>58834</v>
      </c>
      <c r="M19" s="40">
        <v>58834</v>
      </c>
      <c r="N19" s="40">
        <v>58834</v>
      </c>
      <c r="O19" s="40">
        <v>59010</v>
      </c>
      <c r="P19" s="40">
        <v>59097</v>
      </c>
      <c r="Q19" s="40">
        <v>59123</v>
      </c>
      <c r="R19" s="40">
        <v>59230</v>
      </c>
      <c r="S19" s="40">
        <v>59311</v>
      </c>
      <c r="T19" s="40">
        <v>59351</v>
      </c>
      <c r="U19" s="40">
        <v>59330</v>
      </c>
      <c r="V19" s="40">
        <v>59373</v>
      </c>
      <c r="W19" s="40">
        <v>58532</v>
      </c>
      <c r="X19" s="40">
        <v>58535</v>
      </c>
      <c r="Y19" s="40">
        <v>58536</v>
      </c>
    </row>
    <row r="20" spans="1:25" s="11" customFormat="1" x14ac:dyDescent="0.2">
      <c r="A20" s="11">
        <v>14</v>
      </c>
      <c r="B20" s="21">
        <v>211</v>
      </c>
      <c r="C20" s="22" t="s">
        <v>34</v>
      </c>
      <c r="D20" s="44">
        <v>8355</v>
      </c>
      <c r="E20" s="7">
        <v>8585</v>
      </c>
      <c r="F20" s="31">
        <v>8620</v>
      </c>
      <c r="G20" s="31">
        <v>8617</v>
      </c>
      <c r="H20" s="31">
        <v>8617</v>
      </c>
      <c r="I20" s="31">
        <v>8617</v>
      </c>
      <c r="J20" s="31">
        <v>8617</v>
      </c>
      <c r="K20" s="31">
        <v>8615</v>
      </c>
      <c r="L20" s="31">
        <v>8615</v>
      </c>
      <c r="M20" s="31">
        <v>8615</v>
      </c>
      <c r="N20" s="31">
        <v>8615</v>
      </c>
      <c r="O20" s="31">
        <v>8616</v>
      </c>
      <c r="P20" s="31">
        <v>8621</v>
      </c>
      <c r="Q20" s="31">
        <v>8620</v>
      </c>
      <c r="R20" s="31">
        <v>8620</v>
      </c>
      <c r="S20" s="31">
        <v>8631</v>
      </c>
      <c r="T20" s="31">
        <v>8632</v>
      </c>
      <c r="U20" s="31">
        <v>8634</v>
      </c>
      <c r="V20" s="31">
        <v>8635</v>
      </c>
      <c r="W20" s="31">
        <v>8526</v>
      </c>
      <c r="X20" s="31">
        <v>8526</v>
      </c>
      <c r="Y20" s="31">
        <v>8525</v>
      </c>
    </row>
    <row r="21" spans="1:25" s="11" customFormat="1" x14ac:dyDescent="0.2">
      <c r="A21" s="11">
        <v>15</v>
      </c>
      <c r="B21" s="21">
        <v>212</v>
      </c>
      <c r="C21" s="22" t="s">
        <v>35</v>
      </c>
      <c r="D21" s="44">
        <v>4455</v>
      </c>
      <c r="E21" s="7">
        <v>4485</v>
      </c>
      <c r="F21" s="31">
        <v>4518</v>
      </c>
      <c r="G21" s="31">
        <v>4517</v>
      </c>
      <c r="H21" s="31">
        <v>4517</v>
      </c>
      <c r="I21" s="31">
        <v>4517</v>
      </c>
      <c r="J21" s="31">
        <v>4517</v>
      </c>
      <c r="K21" s="31">
        <v>4535</v>
      </c>
      <c r="L21" s="31">
        <v>4535</v>
      </c>
      <c r="M21" s="31">
        <v>4535</v>
      </c>
      <c r="N21" s="31">
        <v>4535</v>
      </c>
      <c r="O21" s="31">
        <v>4530</v>
      </c>
      <c r="P21" s="31">
        <v>4518</v>
      </c>
      <c r="Q21" s="31">
        <v>4520</v>
      </c>
      <c r="R21" s="31">
        <v>4525</v>
      </c>
      <c r="S21" s="31">
        <v>4530</v>
      </c>
      <c r="T21" s="31">
        <v>4529</v>
      </c>
      <c r="U21" s="31">
        <v>4527</v>
      </c>
      <c r="V21" s="31">
        <v>4527</v>
      </c>
      <c r="W21" s="31">
        <v>4454</v>
      </c>
      <c r="X21" s="31">
        <v>4446</v>
      </c>
      <c r="Y21" s="31">
        <v>4446</v>
      </c>
    </row>
    <row r="22" spans="1:25" s="11" customFormat="1" x14ac:dyDescent="0.2">
      <c r="A22" s="11">
        <v>16</v>
      </c>
      <c r="B22" s="21">
        <v>215</v>
      </c>
      <c r="C22" s="22" t="s">
        <v>31</v>
      </c>
      <c r="D22" s="44">
        <v>36432</v>
      </c>
      <c r="E22" s="7">
        <v>36427</v>
      </c>
      <c r="F22" s="31">
        <v>36465</v>
      </c>
      <c r="G22" s="31">
        <v>36608</v>
      </c>
      <c r="H22" s="31">
        <v>36608</v>
      </c>
      <c r="I22" s="31">
        <v>36608</v>
      </c>
      <c r="J22" s="31">
        <v>36608</v>
      </c>
      <c r="K22" s="31">
        <v>36645</v>
      </c>
      <c r="L22" s="31">
        <v>36645</v>
      </c>
      <c r="M22" s="31">
        <v>36645</v>
      </c>
      <c r="N22" s="31">
        <v>36645</v>
      </c>
      <c r="O22" s="31">
        <v>36701</v>
      </c>
      <c r="P22" s="31">
        <v>36722</v>
      </c>
      <c r="Q22" s="31">
        <v>36770</v>
      </c>
      <c r="R22" s="31">
        <v>36766</v>
      </c>
      <c r="S22" s="31">
        <v>36777</v>
      </c>
      <c r="T22" s="31">
        <v>36780</v>
      </c>
      <c r="U22" s="31">
        <v>36756</v>
      </c>
      <c r="V22" s="31">
        <v>36820</v>
      </c>
      <c r="W22" s="31">
        <v>36311</v>
      </c>
      <c r="X22" s="31">
        <v>36317</v>
      </c>
      <c r="Y22" s="31">
        <v>36333</v>
      </c>
    </row>
    <row r="23" spans="1:25" s="11" customFormat="1" x14ac:dyDescent="0.2">
      <c r="A23" s="11">
        <v>17</v>
      </c>
      <c r="B23" s="21">
        <v>216</v>
      </c>
      <c r="C23" s="22" t="s">
        <v>44</v>
      </c>
      <c r="D23" s="44">
        <v>37264</v>
      </c>
      <c r="E23" s="7">
        <v>37346</v>
      </c>
      <c r="F23" s="31">
        <v>37312</v>
      </c>
      <c r="G23" s="31">
        <v>37290</v>
      </c>
      <c r="H23" s="31">
        <v>37290</v>
      </c>
      <c r="I23" s="31">
        <v>37290</v>
      </c>
      <c r="J23" s="31">
        <v>37290</v>
      </c>
      <c r="K23" s="31">
        <v>37281</v>
      </c>
      <c r="L23" s="31">
        <v>37281</v>
      </c>
      <c r="M23" s="31">
        <v>37281</v>
      </c>
      <c r="N23" s="31">
        <v>37281</v>
      </c>
      <c r="O23" s="31">
        <v>37426</v>
      </c>
      <c r="P23" s="31">
        <v>37527</v>
      </c>
      <c r="Q23" s="31">
        <v>37539</v>
      </c>
      <c r="R23" s="31">
        <v>37541</v>
      </c>
      <c r="S23" s="31">
        <v>37528</v>
      </c>
      <c r="T23" s="31">
        <v>37519</v>
      </c>
      <c r="U23" s="31">
        <v>37514</v>
      </c>
      <c r="V23" s="31">
        <v>37514</v>
      </c>
      <c r="W23" s="31">
        <v>37031</v>
      </c>
      <c r="X23" s="31">
        <v>37028</v>
      </c>
      <c r="Y23" s="31">
        <v>37027</v>
      </c>
    </row>
    <row r="24" spans="1:25" s="11" customFormat="1" x14ac:dyDescent="0.2">
      <c r="A24" s="11">
        <v>18</v>
      </c>
      <c r="B24" s="21">
        <v>221</v>
      </c>
      <c r="C24" s="22" t="s">
        <v>36</v>
      </c>
      <c r="D24" s="44">
        <v>4415</v>
      </c>
      <c r="E24" s="7">
        <v>4415</v>
      </c>
      <c r="F24" s="31">
        <v>4414</v>
      </c>
      <c r="G24" s="31">
        <v>4414</v>
      </c>
      <c r="H24" s="31">
        <v>4414</v>
      </c>
      <c r="I24" s="31">
        <v>4414</v>
      </c>
      <c r="J24" s="31">
        <v>4414</v>
      </c>
      <c r="K24" s="31">
        <v>4416</v>
      </c>
      <c r="L24" s="31">
        <v>4416</v>
      </c>
      <c r="M24" s="31">
        <v>4416</v>
      </c>
      <c r="N24" s="31">
        <v>4416</v>
      </c>
      <c r="O24" s="31">
        <v>4429</v>
      </c>
      <c r="P24" s="31">
        <v>4429</v>
      </c>
      <c r="Q24" s="31">
        <v>4429</v>
      </c>
      <c r="R24" s="31">
        <v>4429</v>
      </c>
      <c r="S24" s="31">
        <v>4430</v>
      </c>
      <c r="T24" s="31">
        <v>4430</v>
      </c>
      <c r="U24" s="31">
        <v>4431</v>
      </c>
      <c r="V24" s="31">
        <v>4424</v>
      </c>
      <c r="W24" s="31">
        <v>4400</v>
      </c>
      <c r="X24" s="31">
        <v>4399</v>
      </c>
      <c r="Y24" s="31">
        <v>4399</v>
      </c>
    </row>
    <row r="25" spans="1:25" s="1" customFormat="1" x14ac:dyDescent="0.2">
      <c r="A25" s="11">
        <v>19</v>
      </c>
      <c r="B25" s="28">
        <v>222</v>
      </c>
      <c r="C25" s="34" t="s">
        <v>37</v>
      </c>
      <c r="D25" s="44">
        <v>1703</v>
      </c>
      <c r="E25" s="7">
        <v>1754</v>
      </c>
      <c r="F25" s="31">
        <v>1803</v>
      </c>
      <c r="G25" s="31">
        <v>1846</v>
      </c>
      <c r="H25" s="31">
        <v>1846</v>
      </c>
      <c r="I25" s="31">
        <v>1846</v>
      </c>
      <c r="J25" s="31">
        <v>1846</v>
      </c>
      <c r="K25" s="31">
        <v>1848</v>
      </c>
      <c r="L25" s="31">
        <v>1848</v>
      </c>
      <c r="M25" s="31">
        <v>1848</v>
      </c>
      <c r="N25" s="31">
        <v>1848</v>
      </c>
      <c r="O25" s="31">
        <v>1812</v>
      </c>
      <c r="P25" s="31">
        <v>1812</v>
      </c>
      <c r="Q25" s="31">
        <v>1812</v>
      </c>
      <c r="R25" s="31">
        <v>1812</v>
      </c>
      <c r="S25" s="31">
        <v>1811</v>
      </c>
      <c r="T25" s="31">
        <v>1812</v>
      </c>
      <c r="U25" s="31">
        <v>1812</v>
      </c>
      <c r="V25" s="31">
        <v>1810</v>
      </c>
      <c r="W25" s="31">
        <v>1735</v>
      </c>
      <c r="X25" s="31">
        <v>1735</v>
      </c>
      <c r="Y25" s="31">
        <v>1735</v>
      </c>
    </row>
    <row r="26" spans="1:25" s="2" customFormat="1" x14ac:dyDescent="0.2">
      <c r="A26" s="11">
        <v>20</v>
      </c>
      <c r="B26" s="28">
        <v>225</v>
      </c>
      <c r="C26" s="34" t="s">
        <v>16</v>
      </c>
      <c r="D26" s="44">
        <v>46692</v>
      </c>
      <c r="E26" s="7">
        <v>47019</v>
      </c>
      <c r="F26" s="31">
        <v>47142</v>
      </c>
      <c r="G26" s="31">
        <v>47249</v>
      </c>
      <c r="H26" s="31">
        <v>47249</v>
      </c>
      <c r="I26" s="31">
        <v>47249</v>
      </c>
      <c r="J26" s="31">
        <v>47249</v>
      </c>
      <c r="K26" s="31">
        <v>47336</v>
      </c>
      <c r="L26" s="31">
        <v>47336</v>
      </c>
      <c r="M26" s="31">
        <v>47336</v>
      </c>
      <c r="N26" s="31">
        <v>47336</v>
      </c>
      <c r="O26" s="31">
        <v>47401</v>
      </c>
      <c r="P26" s="31">
        <v>47409</v>
      </c>
      <c r="Q26" s="31">
        <v>47415</v>
      </c>
      <c r="R26" s="31">
        <v>47418</v>
      </c>
      <c r="S26" s="31">
        <v>47430</v>
      </c>
      <c r="T26" s="31">
        <v>47441</v>
      </c>
      <c r="U26" s="31">
        <v>47438</v>
      </c>
      <c r="V26" s="31">
        <v>47443</v>
      </c>
      <c r="W26" s="31">
        <v>46842</v>
      </c>
      <c r="X26" s="31">
        <v>46853</v>
      </c>
      <c r="Y26" s="31">
        <v>46852</v>
      </c>
    </row>
    <row r="27" spans="1:25" s="12" customFormat="1" x14ac:dyDescent="0.2">
      <c r="A27" s="11">
        <v>21</v>
      </c>
      <c r="B27" s="28">
        <v>226</v>
      </c>
      <c r="C27" s="34" t="s">
        <v>17</v>
      </c>
      <c r="D27" s="44">
        <v>37476</v>
      </c>
      <c r="E27" s="7">
        <v>37670</v>
      </c>
      <c r="F27" s="31">
        <v>37836</v>
      </c>
      <c r="G27" s="31">
        <v>37944</v>
      </c>
      <c r="H27" s="31">
        <v>37944</v>
      </c>
      <c r="I27" s="31">
        <v>37944</v>
      </c>
      <c r="J27" s="31">
        <v>37944</v>
      </c>
      <c r="K27" s="31">
        <v>37885</v>
      </c>
      <c r="L27" s="31">
        <v>37885</v>
      </c>
      <c r="M27" s="31">
        <v>37885</v>
      </c>
      <c r="N27" s="31">
        <v>37885</v>
      </c>
      <c r="O27" s="31">
        <v>37889</v>
      </c>
      <c r="P27" s="31">
        <v>37935</v>
      </c>
      <c r="Q27" s="31">
        <v>37928</v>
      </c>
      <c r="R27" s="31">
        <v>37937</v>
      </c>
      <c r="S27" s="31">
        <v>37946</v>
      </c>
      <c r="T27" s="31">
        <v>37962</v>
      </c>
      <c r="U27" s="31">
        <v>37901</v>
      </c>
      <c r="V27" s="31">
        <v>37917</v>
      </c>
      <c r="W27" s="31">
        <v>37619</v>
      </c>
      <c r="X27" s="31">
        <v>37615</v>
      </c>
      <c r="Y27" s="31">
        <v>37619</v>
      </c>
    </row>
    <row r="28" spans="1:25" x14ac:dyDescent="0.2">
      <c r="A28" s="11">
        <v>22</v>
      </c>
      <c r="B28" s="28">
        <v>231</v>
      </c>
      <c r="C28" s="34" t="s">
        <v>38</v>
      </c>
      <c r="D28" s="44">
        <v>4994</v>
      </c>
      <c r="E28" s="7">
        <v>5053</v>
      </c>
      <c r="F28" s="31">
        <v>5052</v>
      </c>
      <c r="G28" s="31">
        <v>5085</v>
      </c>
      <c r="H28" s="31">
        <v>5085</v>
      </c>
      <c r="I28" s="31">
        <v>5085</v>
      </c>
      <c r="J28" s="31">
        <v>5085</v>
      </c>
      <c r="K28" s="31">
        <v>5080</v>
      </c>
      <c r="L28" s="31">
        <v>5080</v>
      </c>
      <c r="M28" s="31">
        <v>5080</v>
      </c>
      <c r="N28" s="31">
        <v>5080</v>
      </c>
      <c r="O28" s="31">
        <v>5067</v>
      </c>
      <c r="P28" s="31">
        <v>5040</v>
      </c>
      <c r="Q28" s="31">
        <v>5027</v>
      </c>
      <c r="R28" s="31">
        <v>5021</v>
      </c>
      <c r="S28" s="31">
        <v>5021</v>
      </c>
      <c r="T28" s="31">
        <v>5008</v>
      </c>
      <c r="U28" s="31">
        <v>5025</v>
      </c>
      <c r="V28" s="31">
        <v>5022</v>
      </c>
      <c r="W28" s="31">
        <v>5004</v>
      </c>
      <c r="X28" s="31">
        <v>5006</v>
      </c>
      <c r="Y28" s="31">
        <v>5006</v>
      </c>
    </row>
    <row r="29" spans="1:25" customFormat="1" x14ac:dyDescent="0.2">
      <c r="A29" s="11">
        <v>23</v>
      </c>
      <c r="B29" s="28">
        <v>235</v>
      </c>
      <c r="C29" s="34" t="s">
        <v>7</v>
      </c>
      <c r="D29" s="44">
        <v>48562</v>
      </c>
      <c r="E29" s="7">
        <v>49192</v>
      </c>
      <c r="F29" s="31">
        <v>49287</v>
      </c>
      <c r="G29" s="31">
        <v>49274</v>
      </c>
      <c r="H29" s="31">
        <v>49274</v>
      </c>
      <c r="I29" s="31">
        <v>49274</v>
      </c>
      <c r="J29" s="31">
        <v>49274</v>
      </c>
      <c r="K29" s="31">
        <v>49272</v>
      </c>
      <c r="L29" s="31">
        <v>49272</v>
      </c>
      <c r="M29" s="31">
        <v>49272</v>
      </c>
      <c r="N29" s="31">
        <v>49272</v>
      </c>
      <c r="O29" s="31">
        <v>49267</v>
      </c>
      <c r="P29" s="31">
        <v>49267</v>
      </c>
      <c r="Q29" s="31">
        <v>49287</v>
      </c>
      <c r="R29" s="31">
        <v>49293</v>
      </c>
      <c r="S29" s="31">
        <v>49291</v>
      </c>
      <c r="T29" s="31">
        <v>49292</v>
      </c>
      <c r="U29" s="31">
        <v>49278</v>
      </c>
      <c r="V29" s="31">
        <v>49275</v>
      </c>
      <c r="W29" s="31">
        <v>48985</v>
      </c>
      <c r="X29" s="31">
        <v>48976</v>
      </c>
      <c r="Y29" s="31">
        <v>48975</v>
      </c>
    </row>
    <row r="30" spans="1:25" s="25" customFormat="1" x14ac:dyDescent="0.2">
      <c r="A30" s="11">
        <v>24</v>
      </c>
      <c r="B30" s="28">
        <v>236</v>
      </c>
      <c r="C30" s="34" t="s">
        <v>18</v>
      </c>
      <c r="D30" s="44">
        <v>21875</v>
      </c>
      <c r="E30" s="7">
        <v>21971</v>
      </c>
      <c r="F30" s="31">
        <v>21988</v>
      </c>
      <c r="G30" s="31">
        <v>21998</v>
      </c>
      <c r="H30" s="31">
        <v>21998</v>
      </c>
      <c r="I30" s="31">
        <v>21998</v>
      </c>
      <c r="J30" s="31">
        <v>21998</v>
      </c>
      <c r="K30" s="31">
        <v>22035</v>
      </c>
      <c r="L30" s="31">
        <v>22035</v>
      </c>
      <c r="M30" s="31">
        <v>22035</v>
      </c>
      <c r="N30" s="31">
        <v>22035</v>
      </c>
      <c r="O30" s="31">
        <v>22010</v>
      </c>
      <c r="P30" s="31">
        <v>22003</v>
      </c>
      <c r="Q30" s="31">
        <v>21983</v>
      </c>
      <c r="R30" s="31">
        <v>21971</v>
      </c>
      <c r="S30" s="31">
        <v>21967</v>
      </c>
      <c r="T30" s="31">
        <v>21960</v>
      </c>
      <c r="U30" s="31">
        <v>21959</v>
      </c>
      <c r="V30" s="31">
        <v>21959</v>
      </c>
      <c r="W30" s="31">
        <v>21818</v>
      </c>
      <c r="X30" s="31">
        <v>21826</v>
      </c>
      <c r="Y30" s="31">
        <v>21820</v>
      </c>
    </row>
    <row r="31" spans="1:25" customFormat="1" x14ac:dyDescent="0.2">
      <c r="A31" s="11">
        <v>25</v>
      </c>
      <c r="B31" s="41">
        <v>237</v>
      </c>
      <c r="C31" s="42" t="s">
        <v>40</v>
      </c>
      <c r="D31" s="45">
        <v>54199</v>
      </c>
      <c r="E31" s="39">
        <v>54420</v>
      </c>
      <c r="F31" s="40">
        <v>54451</v>
      </c>
      <c r="G31" s="40">
        <v>54438</v>
      </c>
      <c r="H31" s="40">
        <v>54438</v>
      </c>
      <c r="I31" s="40">
        <v>54438</v>
      </c>
      <c r="J31" s="40">
        <v>54438</v>
      </c>
      <c r="K31" s="40">
        <v>54481</v>
      </c>
      <c r="L31" s="40">
        <v>54481</v>
      </c>
      <c r="M31" s="40">
        <v>54481</v>
      </c>
      <c r="N31" s="40">
        <v>54481</v>
      </c>
      <c r="O31" s="40">
        <v>54597</v>
      </c>
      <c r="P31" s="40">
        <v>54608</v>
      </c>
      <c r="Q31" s="40">
        <v>54621</v>
      </c>
      <c r="R31" s="40">
        <v>54649</v>
      </c>
      <c r="S31" s="40">
        <v>54658</v>
      </c>
      <c r="T31" s="40">
        <v>54657</v>
      </c>
      <c r="U31" s="40">
        <v>54628</v>
      </c>
      <c r="V31" s="40">
        <v>54630</v>
      </c>
      <c r="W31" s="40">
        <v>54167</v>
      </c>
      <c r="X31" s="40">
        <v>54168</v>
      </c>
      <c r="Y31" s="40">
        <v>54170</v>
      </c>
    </row>
    <row r="32" spans="1:25" x14ac:dyDescent="0.2">
      <c r="A32" s="11">
        <v>26</v>
      </c>
      <c r="B32" s="28">
        <v>311</v>
      </c>
      <c r="C32" s="34" t="s">
        <v>6</v>
      </c>
      <c r="D32" s="44">
        <v>6416</v>
      </c>
      <c r="E32" s="7">
        <v>6478</v>
      </c>
      <c r="F32" s="31">
        <v>6473</v>
      </c>
      <c r="G32" s="31">
        <v>6505</v>
      </c>
      <c r="H32" s="31">
        <v>6505</v>
      </c>
      <c r="I32" s="31">
        <v>6505</v>
      </c>
      <c r="J32" s="31">
        <v>6505</v>
      </c>
      <c r="K32" s="31">
        <v>6480</v>
      </c>
      <c r="L32" s="31">
        <v>6480</v>
      </c>
      <c r="M32" s="31">
        <v>6480</v>
      </c>
      <c r="N32" s="31">
        <v>6480</v>
      </c>
      <c r="O32" s="31">
        <v>6489</v>
      </c>
      <c r="P32" s="31">
        <v>6491</v>
      </c>
      <c r="Q32" s="31">
        <v>6501</v>
      </c>
      <c r="R32" s="31">
        <v>6532</v>
      </c>
      <c r="S32" s="31">
        <v>6560</v>
      </c>
      <c r="T32" s="83">
        <v>6095</v>
      </c>
      <c r="U32" s="83">
        <v>6563</v>
      </c>
      <c r="V32" s="83">
        <v>6561</v>
      </c>
      <c r="W32" s="83">
        <v>6507</v>
      </c>
      <c r="X32" s="83">
        <v>6511</v>
      </c>
      <c r="Y32" s="83">
        <v>6525</v>
      </c>
    </row>
    <row r="33" spans="1:25" s="11" customFormat="1" x14ac:dyDescent="0.2">
      <c r="A33" s="11">
        <v>27</v>
      </c>
      <c r="B33" s="28">
        <v>315</v>
      </c>
      <c r="C33" s="34" t="s">
        <v>19</v>
      </c>
      <c r="D33" s="44">
        <v>64354</v>
      </c>
      <c r="E33" s="7">
        <v>64691</v>
      </c>
      <c r="F33" s="31">
        <v>64932</v>
      </c>
      <c r="G33" s="31">
        <v>65040</v>
      </c>
      <c r="H33" s="31">
        <v>65040</v>
      </c>
      <c r="I33" s="31">
        <v>65040</v>
      </c>
      <c r="J33" s="31">
        <v>65040</v>
      </c>
      <c r="K33" s="31">
        <v>65178</v>
      </c>
      <c r="L33" s="31">
        <v>65178</v>
      </c>
      <c r="M33" s="31">
        <v>65178</v>
      </c>
      <c r="N33" s="31">
        <v>65178</v>
      </c>
      <c r="O33" s="31">
        <v>65442</v>
      </c>
      <c r="P33" s="31">
        <v>65470</v>
      </c>
      <c r="Q33" s="31">
        <v>65496</v>
      </c>
      <c r="R33" s="31">
        <v>65531</v>
      </c>
      <c r="S33" s="31">
        <v>65562</v>
      </c>
      <c r="T33" s="31">
        <v>65599</v>
      </c>
      <c r="U33" s="31">
        <v>65591</v>
      </c>
      <c r="V33" s="31">
        <v>65609</v>
      </c>
      <c r="W33" s="31">
        <v>64851</v>
      </c>
      <c r="X33" s="31">
        <v>64849</v>
      </c>
      <c r="Y33" s="31">
        <v>64835</v>
      </c>
    </row>
    <row r="34" spans="1:25" s="11" customFormat="1" x14ac:dyDescent="0.2">
      <c r="A34" s="11">
        <v>28</v>
      </c>
      <c r="B34" s="28">
        <v>316</v>
      </c>
      <c r="C34" s="34" t="s">
        <v>45</v>
      </c>
      <c r="D34" s="44">
        <v>30419</v>
      </c>
      <c r="E34" s="7">
        <v>30784</v>
      </c>
      <c r="F34" s="31">
        <v>30856</v>
      </c>
      <c r="G34" s="31">
        <v>30993</v>
      </c>
      <c r="H34" s="31">
        <v>30993</v>
      </c>
      <c r="I34" s="31">
        <v>30993</v>
      </c>
      <c r="J34" s="31">
        <v>30993</v>
      </c>
      <c r="K34" s="31">
        <v>31075</v>
      </c>
      <c r="L34" s="31">
        <v>31075</v>
      </c>
      <c r="M34" s="31">
        <v>31075</v>
      </c>
      <c r="N34" s="31">
        <v>31075</v>
      </c>
      <c r="O34" s="31">
        <v>31117</v>
      </c>
      <c r="P34" s="31">
        <v>31114</v>
      </c>
      <c r="Q34" s="31">
        <v>31159</v>
      </c>
      <c r="R34" s="31">
        <v>31125</v>
      </c>
      <c r="S34" s="31">
        <v>31123</v>
      </c>
      <c r="T34" s="31">
        <v>31127</v>
      </c>
      <c r="U34" s="31">
        <v>31128</v>
      </c>
      <c r="V34" s="31">
        <v>31136</v>
      </c>
      <c r="W34" s="31">
        <v>30938</v>
      </c>
      <c r="X34" s="31">
        <v>30935</v>
      </c>
      <c r="Y34" s="31">
        <v>30951</v>
      </c>
    </row>
    <row r="35" spans="1:25" s="11" customFormat="1" x14ac:dyDescent="0.2">
      <c r="A35" s="11">
        <v>29</v>
      </c>
      <c r="B35" s="28">
        <v>317</v>
      </c>
      <c r="C35" s="34" t="s">
        <v>20</v>
      </c>
      <c r="D35" s="44">
        <v>86211</v>
      </c>
      <c r="E35" s="7">
        <v>86862</v>
      </c>
      <c r="F35" s="31">
        <v>86955</v>
      </c>
      <c r="G35" s="31">
        <v>87300</v>
      </c>
      <c r="H35" s="31">
        <v>87300</v>
      </c>
      <c r="I35" s="31">
        <v>87300</v>
      </c>
      <c r="J35" s="31">
        <v>87300</v>
      </c>
      <c r="K35" s="31">
        <v>87830</v>
      </c>
      <c r="L35" s="31">
        <v>87830</v>
      </c>
      <c r="M35" s="31">
        <v>87830</v>
      </c>
      <c r="N35" s="31">
        <v>87830</v>
      </c>
      <c r="O35" s="31">
        <v>88044</v>
      </c>
      <c r="P35" s="31">
        <v>88031</v>
      </c>
      <c r="Q35" s="31">
        <v>88009</v>
      </c>
      <c r="R35" s="31">
        <v>88019</v>
      </c>
      <c r="S35" s="31">
        <v>88019</v>
      </c>
      <c r="T35" s="31">
        <v>88048</v>
      </c>
      <c r="U35" s="31">
        <v>88045</v>
      </c>
      <c r="V35" s="31">
        <v>88038</v>
      </c>
      <c r="W35" s="31">
        <v>87440</v>
      </c>
      <c r="X35" s="31">
        <v>87440</v>
      </c>
      <c r="Y35" s="31">
        <v>87434</v>
      </c>
    </row>
    <row r="36" spans="1:25" s="11" customFormat="1" x14ac:dyDescent="0.2">
      <c r="A36" s="11">
        <v>30</v>
      </c>
      <c r="B36" s="28">
        <v>325</v>
      </c>
      <c r="C36" s="34" t="s">
        <v>5</v>
      </c>
      <c r="D36" s="44">
        <v>31492</v>
      </c>
      <c r="E36" s="7">
        <v>32215</v>
      </c>
      <c r="F36" s="31">
        <v>32447</v>
      </c>
      <c r="G36" s="31">
        <v>32618</v>
      </c>
      <c r="H36" s="31">
        <v>32618</v>
      </c>
      <c r="I36" s="31">
        <v>32618</v>
      </c>
      <c r="J36" s="31">
        <v>32618</v>
      </c>
      <c r="K36" s="31">
        <v>33006</v>
      </c>
      <c r="L36" s="31">
        <v>33006</v>
      </c>
      <c r="M36" s="31">
        <v>33006</v>
      </c>
      <c r="N36" s="31">
        <v>33006</v>
      </c>
      <c r="O36" s="31">
        <v>33052</v>
      </c>
      <c r="P36" s="31">
        <v>33073</v>
      </c>
      <c r="Q36" s="31">
        <v>33095</v>
      </c>
      <c r="R36" s="31">
        <v>33098</v>
      </c>
      <c r="S36" s="31">
        <v>33102</v>
      </c>
      <c r="T36" s="31">
        <v>33035</v>
      </c>
      <c r="U36" s="31">
        <v>33028</v>
      </c>
      <c r="V36" s="31">
        <v>33029</v>
      </c>
      <c r="W36" s="31">
        <v>32640</v>
      </c>
      <c r="X36" s="31">
        <v>32639</v>
      </c>
      <c r="Y36" s="31">
        <v>32705</v>
      </c>
    </row>
    <row r="37" spans="1:25" s="11" customFormat="1" x14ac:dyDescent="0.2">
      <c r="A37" s="11">
        <v>31</v>
      </c>
      <c r="B37" s="28">
        <v>326</v>
      </c>
      <c r="C37" s="34" t="s">
        <v>21</v>
      </c>
      <c r="D37" s="44">
        <v>46466</v>
      </c>
      <c r="E37" s="7">
        <v>46640</v>
      </c>
      <c r="F37" s="31">
        <v>46753</v>
      </c>
      <c r="G37" s="31">
        <v>46796</v>
      </c>
      <c r="H37" s="31">
        <v>46796</v>
      </c>
      <c r="I37" s="31">
        <v>46796</v>
      </c>
      <c r="J37" s="31">
        <v>46796</v>
      </c>
      <c r="K37" s="31">
        <v>46851</v>
      </c>
      <c r="L37" s="31">
        <v>46851</v>
      </c>
      <c r="M37" s="31">
        <v>46851</v>
      </c>
      <c r="N37" s="31">
        <v>46851</v>
      </c>
      <c r="O37" s="31">
        <v>46911</v>
      </c>
      <c r="P37" s="31">
        <v>46914</v>
      </c>
      <c r="Q37" s="31">
        <v>46916</v>
      </c>
      <c r="R37" s="31">
        <v>46946</v>
      </c>
      <c r="S37" s="31">
        <v>46949</v>
      </c>
      <c r="T37" s="31">
        <v>46945</v>
      </c>
      <c r="U37" s="31">
        <v>46951</v>
      </c>
      <c r="V37" s="31">
        <v>46957</v>
      </c>
      <c r="W37" s="31">
        <v>46691</v>
      </c>
      <c r="X37" s="31">
        <v>46687</v>
      </c>
      <c r="Y37" s="31">
        <v>46692</v>
      </c>
    </row>
    <row r="38" spans="1:25" s="11" customFormat="1" x14ac:dyDescent="0.2">
      <c r="A38" s="11">
        <v>32</v>
      </c>
      <c r="B38" s="28">
        <v>327</v>
      </c>
      <c r="C38" s="34" t="s">
        <v>25</v>
      </c>
      <c r="D38" s="44">
        <v>35297</v>
      </c>
      <c r="E38" s="7">
        <v>35794</v>
      </c>
      <c r="F38" s="31">
        <v>36301</v>
      </c>
      <c r="G38" s="31">
        <v>36455</v>
      </c>
      <c r="H38" s="31">
        <v>36455</v>
      </c>
      <c r="I38" s="31">
        <v>36455</v>
      </c>
      <c r="J38" s="31">
        <v>36455</v>
      </c>
      <c r="K38" s="31">
        <v>36487</v>
      </c>
      <c r="L38" s="31">
        <v>36487</v>
      </c>
      <c r="M38" s="31">
        <v>36487</v>
      </c>
      <c r="N38" s="31">
        <v>36487</v>
      </c>
      <c r="O38" s="31">
        <v>36709</v>
      </c>
      <c r="P38" s="31">
        <v>36721</v>
      </c>
      <c r="Q38" s="31">
        <v>36727</v>
      </c>
      <c r="R38" s="31">
        <v>36728</v>
      </c>
      <c r="S38" s="31">
        <v>36737</v>
      </c>
      <c r="T38" s="31">
        <v>36730</v>
      </c>
      <c r="U38" s="31">
        <v>36733</v>
      </c>
      <c r="V38" s="31">
        <v>36750</v>
      </c>
      <c r="W38" s="31">
        <v>36538</v>
      </c>
      <c r="X38" s="31">
        <v>36533</v>
      </c>
      <c r="Y38" s="31">
        <v>36519</v>
      </c>
    </row>
    <row r="39" spans="1:25" s="1" customFormat="1" x14ac:dyDescent="0.2">
      <c r="A39" s="11">
        <v>33</v>
      </c>
      <c r="B39" s="28">
        <v>335</v>
      </c>
      <c r="C39" s="34" t="s">
        <v>3</v>
      </c>
      <c r="D39" s="44">
        <v>26491</v>
      </c>
      <c r="E39" s="7">
        <v>26652</v>
      </c>
      <c r="F39" s="31">
        <v>26858</v>
      </c>
      <c r="G39" s="31">
        <v>27024</v>
      </c>
      <c r="H39" s="31">
        <v>27024</v>
      </c>
      <c r="I39" s="31">
        <v>27024</v>
      </c>
      <c r="J39" s="31">
        <v>27024</v>
      </c>
      <c r="K39" s="31">
        <v>27189</v>
      </c>
      <c r="L39" s="31">
        <v>27189</v>
      </c>
      <c r="M39" s="31">
        <v>27189</v>
      </c>
      <c r="N39" s="31">
        <v>27189</v>
      </c>
      <c r="O39" s="31">
        <v>27303</v>
      </c>
      <c r="P39" s="31">
        <v>27315</v>
      </c>
      <c r="Q39" s="31">
        <v>27327</v>
      </c>
      <c r="R39" s="31">
        <v>27336</v>
      </c>
      <c r="S39" s="31">
        <v>27340</v>
      </c>
      <c r="T39" s="31">
        <v>27366</v>
      </c>
      <c r="U39" s="31">
        <v>27402</v>
      </c>
      <c r="V39" s="31">
        <v>27361</v>
      </c>
      <c r="W39" s="31">
        <v>26774</v>
      </c>
      <c r="X39" s="31">
        <v>26783</v>
      </c>
      <c r="Y39" s="31">
        <v>26784</v>
      </c>
    </row>
    <row r="40" spans="1:25" s="2" customFormat="1" x14ac:dyDescent="0.2">
      <c r="A40" s="11">
        <v>34</v>
      </c>
      <c r="B40" s="28">
        <v>336</v>
      </c>
      <c r="C40" s="34" t="s">
        <v>29</v>
      </c>
      <c r="D40" s="44">
        <v>40780</v>
      </c>
      <c r="E40" s="7">
        <v>41020</v>
      </c>
      <c r="F40" s="31">
        <v>41159</v>
      </c>
      <c r="G40" s="31">
        <v>41299</v>
      </c>
      <c r="H40" s="31">
        <v>41299</v>
      </c>
      <c r="I40" s="31">
        <v>41299</v>
      </c>
      <c r="J40" s="31">
        <v>41299</v>
      </c>
      <c r="K40" s="31">
        <v>41529</v>
      </c>
      <c r="L40" s="31">
        <v>41529</v>
      </c>
      <c r="M40" s="31">
        <v>41529</v>
      </c>
      <c r="N40" s="31">
        <v>41529</v>
      </c>
      <c r="O40" s="31">
        <v>41559</v>
      </c>
      <c r="P40" s="31">
        <v>41574</v>
      </c>
      <c r="Q40" s="31">
        <v>41624</v>
      </c>
      <c r="R40" s="31">
        <v>41638</v>
      </c>
      <c r="S40" s="31">
        <v>41610</v>
      </c>
      <c r="T40" s="31">
        <v>41606</v>
      </c>
      <c r="U40" s="31">
        <v>41616</v>
      </c>
      <c r="V40" s="31">
        <v>41621</v>
      </c>
      <c r="W40" s="31">
        <v>40590</v>
      </c>
      <c r="X40" s="31">
        <v>40591</v>
      </c>
      <c r="Y40" s="31">
        <v>40589</v>
      </c>
    </row>
    <row r="41" spans="1:25" s="12" customFormat="1" x14ac:dyDescent="0.2">
      <c r="A41" s="11">
        <v>35</v>
      </c>
      <c r="B41" s="41">
        <v>337</v>
      </c>
      <c r="C41" s="42" t="s">
        <v>41</v>
      </c>
      <c r="D41" s="45">
        <v>54344</v>
      </c>
      <c r="E41" s="39">
        <v>54926</v>
      </c>
      <c r="F41" s="40">
        <v>55144</v>
      </c>
      <c r="G41" s="40">
        <v>55396</v>
      </c>
      <c r="H41" s="40">
        <v>55396</v>
      </c>
      <c r="I41" s="40">
        <v>55396</v>
      </c>
      <c r="J41" s="40">
        <v>55396</v>
      </c>
      <c r="K41" s="40">
        <v>55587</v>
      </c>
      <c r="L41" s="40">
        <v>55587</v>
      </c>
      <c r="M41" s="40">
        <v>55587</v>
      </c>
      <c r="N41" s="40">
        <v>55587</v>
      </c>
      <c r="O41" s="40">
        <v>55807</v>
      </c>
      <c r="P41" s="40">
        <v>55813</v>
      </c>
      <c r="Q41" s="40">
        <v>55826</v>
      </c>
      <c r="R41" s="40">
        <v>55842</v>
      </c>
      <c r="S41" s="40">
        <v>55840</v>
      </c>
      <c r="T41" s="40">
        <v>55823</v>
      </c>
      <c r="U41" s="40">
        <v>55793</v>
      </c>
      <c r="V41" s="40">
        <v>55788</v>
      </c>
      <c r="W41" s="40">
        <v>54619</v>
      </c>
      <c r="X41" s="40">
        <v>54598</v>
      </c>
      <c r="Y41" s="40">
        <v>54603</v>
      </c>
    </row>
    <row r="42" spans="1:25" x14ac:dyDescent="0.2">
      <c r="A42" s="11">
        <v>36</v>
      </c>
      <c r="B42" s="28">
        <v>415</v>
      </c>
      <c r="C42" s="34" t="s">
        <v>9</v>
      </c>
      <c r="D42" s="44">
        <v>36807</v>
      </c>
      <c r="E42" s="7">
        <v>39309</v>
      </c>
      <c r="F42" s="31">
        <v>39629</v>
      </c>
      <c r="G42" s="31">
        <v>39793</v>
      </c>
      <c r="H42" s="31">
        <v>39793</v>
      </c>
      <c r="I42" s="31">
        <v>39793</v>
      </c>
      <c r="J42" s="31">
        <v>39793</v>
      </c>
      <c r="K42" s="31">
        <v>40663</v>
      </c>
      <c r="L42" s="31">
        <v>40663</v>
      </c>
      <c r="M42" s="31">
        <v>40663</v>
      </c>
      <c r="N42" s="31">
        <v>40663</v>
      </c>
      <c r="O42" s="31">
        <v>41090</v>
      </c>
      <c r="P42" s="31">
        <v>41212</v>
      </c>
      <c r="Q42" s="31">
        <v>41289</v>
      </c>
      <c r="R42" s="31">
        <v>41283</v>
      </c>
      <c r="S42" s="31">
        <v>41404</v>
      </c>
      <c r="T42" s="31">
        <v>41361</v>
      </c>
      <c r="U42" s="31">
        <v>41359</v>
      </c>
      <c r="V42" s="31">
        <v>41373</v>
      </c>
      <c r="W42" s="31">
        <v>40459</v>
      </c>
      <c r="X42" s="31">
        <v>40521</v>
      </c>
      <c r="Y42" s="31">
        <v>40521</v>
      </c>
    </row>
    <row r="43" spans="1:25" customFormat="1" x14ac:dyDescent="0.2">
      <c r="A43" s="11">
        <v>37</v>
      </c>
      <c r="B43" s="28">
        <v>416</v>
      </c>
      <c r="C43" s="34" t="s">
        <v>27</v>
      </c>
      <c r="D43" s="44">
        <v>17295</v>
      </c>
      <c r="E43" s="7">
        <v>17716</v>
      </c>
      <c r="F43" s="31">
        <v>17845</v>
      </c>
      <c r="G43" s="31">
        <v>17878</v>
      </c>
      <c r="H43" s="31">
        <v>17878</v>
      </c>
      <c r="I43" s="31">
        <v>17878</v>
      </c>
      <c r="J43" s="31">
        <v>17878</v>
      </c>
      <c r="K43" s="31">
        <v>17947</v>
      </c>
      <c r="L43" s="31">
        <v>17947</v>
      </c>
      <c r="M43" s="31">
        <v>17947</v>
      </c>
      <c r="N43" s="31">
        <v>17947</v>
      </c>
      <c r="O43" s="31">
        <v>17958</v>
      </c>
      <c r="P43" s="31">
        <v>17981</v>
      </c>
      <c r="Q43" s="31">
        <v>17987</v>
      </c>
      <c r="R43" s="31">
        <v>17994</v>
      </c>
      <c r="S43" s="31">
        <v>17995</v>
      </c>
      <c r="T43" s="31">
        <v>17965</v>
      </c>
      <c r="U43" s="31">
        <v>17963</v>
      </c>
      <c r="V43" s="31">
        <v>18001</v>
      </c>
      <c r="W43" s="31">
        <v>17764</v>
      </c>
      <c r="X43" s="31">
        <v>17763</v>
      </c>
      <c r="Y43" s="31">
        <v>17763</v>
      </c>
    </row>
    <row r="44" spans="1:25" s="25" customFormat="1" x14ac:dyDescent="0.2">
      <c r="A44" s="11">
        <v>38</v>
      </c>
      <c r="B44" s="28">
        <v>417</v>
      </c>
      <c r="C44" s="34" t="s">
        <v>22</v>
      </c>
      <c r="D44" s="44">
        <v>36073</v>
      </c>
      <c r="E44" s="7">
        <v>36597</v>
      </c>
      <c r="F44" s="31">
        <v>36773</v>
      </c>
      <c r="G44" s="31">
        <v>37074</v>
      </c>
      <c r="H44" s="31">
        <v>37074</v>
      </c>
      <c r="I44" s="31">
        <v>37074</v>
      </c>
      <c r="J44" s="31">
        <v>37074</v>
      </c>
      <c r="K44" s="31">
        <v>37219</v>
      </c>
      <c r="L44" s="31">
        <v>37219</v>
      </c>
      <c r="M44" s="31">
        <v>37219</v>
      </c>
      <c r="N44" s="31">
        <v>37219</v>
      </c>
      <c r="O44" s="31">
        <v>37291</v>
      </c>
      <c r="P44" s="31">
        <v>37302</v>
      </c>
      <c r="Q44" s="31">
        <v>37310</v>
      </c>
      <c r="R44" s="31">
        <v>37394</v>
      </c>
      <c r="S44" s="31">
        <v>37405</v>
      </c>
      <c r="T44" s="31">
        <v>37396</v>
      </c>
      <c r="U44" s="31">
        <v>37392</v>
      </c>
      <c r="V44" s="31">
        <v>37387</v>
      </c>
      <c r="W44" s="31">
        <v>37038</v>
      </c>
      <c r="X44" s="31">
        <v>37057</v>
      </c>
      <c r="Y44" s="31">
        <v>37057</v>
      </c>
    </row>
    <row r="45" spans="1:25" customFormat="1" x14ac:dyDescent="0.2">
      <c r="A45" s="11">
        <v>39</v>
      </c>
      <c r="B45" s="28">
        <v>421</v>
      </c>
      <c r="C45" s="34" t="s">
        <v>39</v>
      </c>
      <c r="D45" s="44">
        <v>2235</v>
      </c>
      <c r="E45" s="7">
        <v>2217</v>
      </c>
      <c r="F45" s="31">
        <v>2241</v>
      </c>
      <c r="G45" s="31">
        <v>2247</v>
      </c>
      <c r="H45" s="31">
        <v>2247</v>
      </c>
      <c r="I45" s="31">
        <v>2247</v>
      </c>
      <c r="J45" s="31">
        <v>2247</v>
      </c>
      <c r="K45" s="31">
        <v>2246</v>
      </c>
      <c r="L45" s="31">
        <v>2246</v>
      </c>
      <c r="M45" s="31">
        <v>2246</v>
      </c>
      <c r="N45" s="31">
        <v>2246</v>
      </c>
      <c r="O45" s="31">
        <v>2264</v>
      </c>
      <c r="P45" s="31">
        <v>2268</v>
      </c>
      <c r="Q45" s="31">
        <v>2275</v>
      </c>
      <c r="R45" s="31">
        <v>2280</v>
      </c>
      <c r="S45" s="31">
        <v>2290</v>
      </c>
      <c r="T45" s="31">
        <v>2291</v>
      </c>
      <c r="U45" s="31">
        <v>2291</v>
      </c>
      <c r="V45" s="31">
        <v>2291</v>
      </c>
      <c r="W45" s="31">
        <v>2230</v>
      </c>
      <c r="X45" s="31">
        <v>2230</v>
      </c>
      <c r="Y45" s="31">
        <v>2230</v>
      </c>
    </row>
    <row r="46" spans="1:25" x14ac:dyDescent="0.2">
      <c r="A46" s="11">
        <v>40</v>
      </c>
      <c r="B46" s="28">
        <v>425</v>
      </c>
      <c r="C46" s="34" t="s">
        <v>23</v>
      </c>
      <c r="D46" s="44">
        <v>38395</v>
      </c>
      <c r="E46" s="7">
        <v>39503</v>
      </c>
      <c r="F46" s="31">
        <v>39812</v>
      </c>
      <c r="G46" s="31">
        <v>39956</v>
      </c>
      <c r="H46" s="31">
        <v>39956</v>
      </c>
      <c r="I46" s="31">
        <v>39956</v>
      </c>
      <c r="J46" s="31">
        <v>39956</v>
      </c>
      <c r="K46" s="31">
        <v>40049</v>
      </c>
      <c r="L46" s="31">
        <v>40049</v>
      </c>
      <c r="M46" s="31">
        <v>40049</v>
      </c>
      <c r="N46" s="31">
        <v>40049</v>
      </c>
      <c r="O46" s="31">
        <v>40190</v>
      </c>
      <c r="P46" s="31">
        <v>40215</v>
      </c>
      <c r="Q46" s="31">
        <v>40228</v>
      </c>
      <c r="R46" s="31">
        <v>40263</v>
      </c>
      <c r="S46" s="31">
        <v>40257</v>
      </c>
      <c r="T46" s="31">
        <v>40256</v>
      </c>
      <c r="U46" s="31">
        <v>40259</v>
      </c>
      <c r="V46" s="31">
        <v>40295</v>
      </c>
      <c r="W46" s="31">
        <v>39770</v>
      </c>
      <c r="X46" s="31">
        <v>39780</v>
      </c>
      <c r="Y46" s="31">
        <v>39802</v>
      </c>
    </row>
    <row r="47" spans="1:25" s="11" customFormat="1" x14ac:dyDescent="0.2">
      <c r="A47" s="11">
        <v>41</v>
      </c>
      <c r="B47" s="28">
        <v>426</v>
      </c>
      <c r="C47" s="34" t="s">
        <v>43</v>
      </c>
      <c r="D47" s="44">
        <v>38308</v>
      </c>
      <c r="E47" s="7">
        <v>39273</v>
      </c>
      <c r="F47" s="31">
        <v>39363</v>
      </c>
      <c r="G47" s="31">
        <v>39635</v>
      </c>
      <c r="H47" s="31">
        <v>39635</v>
      </c>
      <c r="I47" s="31">
        <v>39635</v>
      </c>
      <c r="J47" s="31">
        <v>39635</v>
      </c>
      <c r="K47" s="31">
        <v>39716</v>
      </c>
      <c r="L47" s="31">
        <v>39716</v>
      </c>
      <c r="M47" s="31">
        <v>39716</v>
      </c>
      <c r="N47" s="31">
        <v>39716</v>
      </c>
      <c r="O47" s="31">
        <v>40091</v>
      </c>
      <c r="P47" s="31">
        <v>40108</v>
      </c>
      <c r="Q47" s="31">
        <v>40116</v>
      </c>
      <c r="R47" s="31">
        <v>40141</v>
      </c>
      <c r="S47" s="31">
        <v>40168</v>
      </c>
      <c r="T47" s="31">
        <v>40190</v>
      </c>
      <c r="U47" s="31">
        <v>40179</v>
      </c>
      <c r="V47" s="31">
        <v>40201</v>
      </c>
      <c r="W47" s="31">
        <v>39395</v>
      </c>
      <c r="X47" s="31">
        <v>39398</v>
      </c>
      <c r="Y47" s="31">
        <v>39398</v>
      </c>
    </row>
    <row r="48" spans="1:25" s="11" customFormat="1" x14ac:dyDescent="0.2">
      <c r="A48" s="11">
        <v>42</v>
      </c>
      <c r="B48" s="28">
        <v>435</v>
      </c>
      <c r="C48" s="34" t="s">
        <v>24</v>
      </c>
      <c r="D48" s="44">
        <v>18432</v>
      </c>
      <c r="E48" s="7">
        <v>18529</v>
      </c>
      <c r="F48" s="31">
        <v>18583</v>
      </c>
      <c r="G48" s="31">
        <v>18604</v>
      </c>
      <c r="H48" s="31">
        <v>18604</v>
      </c>
      <c r="I48" s="31">
        <v>18604</v>
      </c>
      <c r="J48" s="31">
        <v>18604</v>
      </c>
      <c r="K48" s="31">
        <v>18594</v>
      </c>
      <c r="L48" s="31">
        <v>18594</v>
      </c>
      <c r="M48" s="31">
        <v>18594</v>
      </c>
      <c r="N48" s="31">
        <v>18594</v>
      </c>
      <c r="O48" s="31">
        <v>18616</v>
      </c>
      <c r="P48" s="31">
        <v>18630</v>
      </c>
      <c r="Q48" s="31">
        <v>18634</v>
      </c>
      <c r="R48" s="31">
        <v>18639</v>
      </c>
      <c r="S48" s="31">
        <v>18643</v>
      </c>
      <c r="T48" s="31">
        <v>18639</v>
      </c>
      <c r="U48" s="31">
        <v>18638</v>
      </c>
      <c r="V48" s="31">
        <v>18639</v>
      </c>
      <c r="W48" s="31">
        <v>18467</v>
      </c>
      <c r="X48" s="31">
        <v>18469</v>
      </c>
      <c r="Y48" s="31">
        <v>18487</v>
      </c>
    </row>
    <row r="49" spans="1:25" s="11" customFormat="1" x14ac:dyDescent="0.2">
      <c r="A49" s="11">
        <v>43</v>
      </c>
      <c r="B49" s="28">
        <v>436</v>
      </c>
      <c r="C49" s="34" t="s">
        <v>4</v>
      </c>
      <c r="D49" s="44">
        <v>44294</v>
      </c>
      <c r="E49" s="7">
        <v>45627</v>
      </c>
      <c r="F49" s="31">
        <v>46248</v>
      </c>
      <c r="G49" s="31">
        <v>46528</v>
      </c>
      <c r="H49" s="31">
        <v>46528</v>
      </c>
      <c r="I49" s="31">
        <v>46528</v>
      </c>
      <c r="J49" s="31">
        <v>46528</v>
      </c>
      <c r="K49" s="31">
        <v>46612</v>
      </c>
      <c r="L49" s="31">
        <v>46612</v>
      </c>
      <c r="M49" s="31">
        <v>46612</v>
      </c>
      <c r="N49" s="31">
        <v>46612</v>
      </c>
      <c r="O49" s="31">
        <v>46776</v>
      </c>
      <c r="P49" s="31">
        <v>46797</v>
      </c>
      <c r="Q49" s="31">
        <v>46892</v>
      </c>
      <c r="R49" s="31">
        <v>46904</v>
      </c>
      <c r="S49" s="31">
        <v>46933</v>
      </c>
      <c r="T49" s="31">
        <v>46931</v>
      </c>
      <c r="U49" s="31">
        <v>46917</v>
      </c>
      <c r="V49" s="31">
        <v>46931</v>
      </c>
      <c r="W49" s="31">
        <v>45515</v>
      </c>
      <c r="X49" s="31">
        <v>45361</v>
      </c>
      <c r="Y49" s="31">
        <v>45462</v>
      </c>
    </row>
    <row r="50" spans="1:25" s="11" customFormat="1" x14ac:dyDescent="0.2">
      <c r="A50" s="11">
        <v>44</v>
      </c>
      <c r="B50" s="41">
        <v>437</v>
      </c>
      <c r="C50" s="42" t="s">
        <v>26</v>
      </c>
      <c r="D50" s="45">
        <v>44983</v>
      </c>
      <c r="E50" s="39">
        <v>45268</v>
      </c>
      <c r="F50" s="40">
        <v>45547</v>
      </c>
      <c r="G50" s="40">
        <v>45715</v>
      </c>
      <c r="H50" s="40">
        <v>45715</v>
      </c>
      <c r="I50" s="40">
        <v>45715</v>
      </c>
      <c r="J50" s="40">
        <v>45715</v>
      </c>
      <c r="K50" s="40">
        <v>45960</v>
      </c>
      <c r="L50" s="40">
        <v>45960</v>
      </c>
      <c r="M50" s="40">
        <v>45960</v>
      </c>
      <c r="N50" s="40">
        <v>45960</v>
      </c>
      <c r="O50" s="40">
        <v>46617</v>
      </c>
      <c r="P50" s="40">
        <v>46633</v>
      </c>
      <c r="Q50" s="40">
        <v>46644</v>
      </c>
      <c r="R50" s="40">
        <v>46701</v>
      </c>
      <c r="S50" s="40">
        <v>46785</v>
      </c>
      <c r="T50" s="40">
        <v>46787</v>
      </c>
      <c r="U50" s="40">
        <v>46774</v>
      </c>
      <c r="V50" s="40">
        <v>46739</v>
      </c>
      <c r="W50" s="40">
        <v>46117</v>
      </c>
      <c r="X50" s="40">
        <v>46120</v>
      </c>
      <c r="Y50" s="40">
        <v>46114</v>
      </c>
    </row>
    <row r="51" spans="1:25" s="11" customFormat="1" x14ac:dyDescent="0.2">
      <c r="A51" s="11">
        <v>45</v>
      </c>
      <c r="D51" s="46"/>
      <c r="E51" s="28"/>
      <c r="F51" s="21"/>
      <c r="G51" s="21"/>
      <c r="H51" s="21"/>
      <c r="I51" s="21"/>
      <c r="J51" s="21"/>
      <c r="K51" s="4"/>
      <c r="L51" s="18"/>
      <c r="M51" s="17"/>
      <c r="N51" s="16"/>
      <c r="O51" s="17"/>
      <c r="P51" s="21"/>
      <c r="Q51" s="17"/>
      <c r="R51" s="17"/>
      <c r="S51" s="17"/>
      <c r="T51" s="17"/>
      <c r="U51" s="17"/>
      <c r="V51" s="17"/>
      <c r="W51" s="17"/>
      <c r="X51" s="17"/>
      <c r="Y51" s="17"/>
    </row>
    <row r="52" spans="1:25" s="11" customFormat="1" x14ac:dyDescent="0.2">
      <c r="A52" s="11">
        <v>46</v>
      </c>
      <c r="B52" s="28" t="s">
        <v>1</v>
      </c>
      <c r="C52" s="34" t="s">
        <v>32</v>
      </c>
      <c r="D52" s="44">
        <v>1324817</v>
      </c>
      <c r="E52" s="7">
        <v>1345395</v>
      </c>
      <c r="F52" s="31">
        <v>1352933</v>
      </c>
      <c r="G52" s="31">
        <v>1358434</v>
      </c>
      <c r="H52" s="31">
        <v>1358434</v>
      </c>
      <c r="I52" s="31">
        <v>1358434</v>
      </c>
      <c r="J52" s="31">
        <v>1358434</v>
      </c>
      <c r="K52" s="31">
        <v>1363025</v>
      </c>
      <c r="L52" s="31">
        <v>1363025</v>
      </c>
      <c r="M52" s="31">
        <v>1363025</v>
      </c>
      <c r="N52" s="31">
        <v>1363025</v>
      </c>
      <c r="O52" s="31">
        <v>1367585</v>
      </c>
      <c r="P52" s="31">
        <v>1368202</v>
      </c>
      <c r="Q52" s="31">
        <v>1368800</v>
      </c>
      <c r="R52" s="31">
        <v>1369348</v>
      </c>
      <c r="S52" s="31">
        <v>1369993</v>
      </c>
      <c r="T52" s="31">
        <v>1369506</v>
      </c>
      <c r="U52" s="31">
        <v>1369832</v>
      </c>
      <c r="V52" s="31">
        <v>1369976</v>
      </c>
      <c r="W52" s="31">
        <v>1352564</v>
      </c>
      <c r="X52" s="31">
        <v>1352514</v>
      </c>
      <c r="Y52" s="31">
        <v>1352714</v>
      </c>
    </row>
    <row r="53" spans="1:25" s="1" customFormat="1" x14ac:dyDescent="0.2">
      <c r="E53" s="34"/>
      <c r="F53" s="22"/>
      <c r="G53" s="22"/>
      <c r="H53" s="22"/>
      <c r="I53" s="22"/>
      <c r="J53" s="23"/>
      <c r="K53" s="23"/>
      <c r="L53" s="23"/>
      <c r="M53" s="23"/>
      <c r="N53" s="23"/>
      <c r="O53" s="23"/>
      <c r="P53" s="23"/>
      <c r="Q53" s="15"/>
      <c r="R53" s="15"/>
    </row>
    <row r="54" spans="1:25" s="2" customFormat="1" x14ac:dyDescent="0.2">
      <c r="B54" s="20" t="s">
        <v>48</v>
      </c>
      <c r="D54" s="32"/>
      <c r="E54" s="32"/>
      <c r="F54" s="29"/>
      <c r="G54" s="29"/>
      <c r="H54" s="29"/>
      <c r="I54" s="29"/>
      <c r="J54" s="5"/>
      <c r="K54" s="5"/>
      <c r="L54" s="5"/>
      <c r="M54" s="5"/>
      <c r="N54" s="5"/>
      <c r="O54" s="24"/>
      <c r="P54" s="5"/>
      <c r="Q54" s="27"/>
      <c r="R54" s="27"/>
    </row>
    <row r="55" spans="1:25" s="11" customFormat="1" x14ac:dyDescent="0.2"/>
    <row r="56" spans="1:25" s="1" customFormat="1" x14ac:dyDescent="0.2"/>
    <row r="57" spans="1:25" s="2" customFormat="1" x14ac:dyDescent="0.2"/>
    <row r="58" spans="1:25" s="12" customFormat="1" ht="15.75" x14ac:dyDescent="0.2">
      <c r="A58" s="25"/>
      <c r="B58" s="25"/>
      <c r="C58" s="96" t="s">
        <v>54</v>
      </c>
      <c r="D58" s="96"/>
      <c r="E58" s="96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60" spans="1:25" customFormat="1" x14ac:dyDescent="0.2">
      <c r="A60" s="11"/>
      <c r="B60" s="42" t="s">
        <v>52</v>
      </c>
      <c r="C60" s="42" t="s">
        <v>51</v>
      </c>
      <c r="D60" s="64">
        <v>1988</v>
      </c>
      <c r="E60" s="65">
        <v>1992</v>
      </c>
      <c r="F60" s="65">
        <v>1996</v>
      </c>
      <c r="G60" s="65">
        <v>2000</v>
      </c>
      <c r="H60" s="65">
        <v>2001</v>
      </c>
      <c r="I60" s="65">
        <v>2002</v>
      </c>
      <c r="J60" s="65">
        <v>2003</v>
      </c>
      <c r="K60" s="65">
        <v>2004</v>
      </c>
      <c r="L60" s="65">
        <v>2005</v>
      </c>
      <c r="M60" s="65">
        <v>2006</v>
      </c>
      <c r="N60" s="65">
        <v>2007</v>
      </c>
      <c r="O60" s="66">
        <v>2008</v>
      </c>
      <c r="P60" s="66">
        <v>2009</v>
      </c>
      <c r="Q60" s="66">
        <v>2010</v>
      </c>
      <c r="R60" s="66">
        <v>2011</v>
      </c>
      <c r="S60" s="66">
        <v>2012</v>
      </c>
      <c r="T60" s="66">
        <v>2013</v>
      </c>
      <c r="U60" s="66">
        <v>2014</v>
      </c>
      <c r="V60" s="66">
        <v>2015</v>
      </c>
      <c r="W60" s="66">
        <f>W6</f>
        <v>2016</v>
      </c>
      <c r="X60" s="66">
        <f>X6</f>
        <v>2017</v>
      </c>
      <c r="Y60" s="66">
        <f>Y6</f>
        <v>2018</v>
      </c>
    </row>
    <row r="61" spans="1:25" s="25" customFormat="1" x14ac:dyDescent="0.2">
      <c r="A61" s="11">
        <v>1</v>
      </c>
      <c r="B61" s="21">
        <v>111</v>
      </c>
      <c r="C61" s="23" t="s">
        <v>2</v>
      </c>
      <c r="D61" s="48">
        <v>0</v>
      </c>
      <c r="E61" s="49">
        <f>E7-D7</f>
        <v>-1</v>
      </c>
      <c r="F61" s="49">
        <f>F7-D7</f>
        <v>88</v>
      </c>
      <c r="G61" s="49">
        <f>G7-D7</f>
        <v>82</v>
      </c>
      <c r="H61" s="49">
        <f>H7-D7</f>
        <v>82</v>
      </c>
      <c r="I61" s="49">
        <f>I7-D7</f>
        <v>82</v>
      </c>
      <c r="J61" s="49">
        <f>J7-D7</f>
        <v>82</v>
      </c>
      <c r="K61" s="49">
        <f>K7-D7</f>
        <v>82</v>
      </c>
      <c r="L61" s="49">
        <f>L7-D7</f>
        <v>82</v>
      </c>
      <c r="M61" s="49">
        <f>M7-D7</f>
        <v>82</v>
      </c>
      <c r="N61" s="49">
        <f>N7-D7</f>
        <v>82</v>
      </c>
      <c r="O61" s="49">
        <f>O7-D7</f>
        <v>102</v>
      </c>
      <c r="P61" s="49">
        <f>P7-D7</f>
        <v>100</v>
      </c>
      <c r="Q61" s="49">
        <f>Q7-D7</f>
        <v>100</v>
      </c>
      <c r="R61" s="49">
        <f>R7-D7</f>
        <v>103</v>
      </c>
      <c r="S61" s="49">
        <f>S7-D7</f>
        <v>103</v>
      </c>
      <c r="T61" s="49">
        <f>T7-D7</f>
        <v>103</v>
      </c>
      <c r="U61" s="49">
        <f>U7-D7</f>
        <v>105</v>
      </c>
      <c r="V61" s="49">
        <f>V7-D7</f>
        <v>105</v>
      </c>
      <c r="W61" s="49">
        <f>W7-D7</f>
        <v>10</v>
      </c>
      <c r="X61" s="49">
        <f>X7-D7</f>
        <v>10</v>
      </c>
      <c r="Y61" s="49">
        <f>Y7-D7</f>
        <v>10</v>
      </c>
    </row>
    <row r="62" spans="1:25" customFormat="1" x14ac:dyDescent="0.2">
      <c r="A62" s="11">
        <v>2</v>
      </c>
      <c r="B62" s="21">
        <v>115</v>
      </c>
      <c r="C62" s="22" t="s">
        <v>8</v>
      </c>
      <c r="D62" s="48">
        <v>0</v>
      </c>
      <c r="E62" s="49">
        <f t="shared" ref="E62:E106" si="0">E8-D8</f>
        <v>1030</v>
      </c>
      <c r="F62" s="49">
        <f t="shared" ref="F62:F106" si="1">F8-D8</f>
        <v>1029</v>
      </c>
      <c r="G62" s="49">
        <f t="shared" ref="G62:G106" si="2">G8-D8</f>
        <v>1035</v>
      </c>
      <c r="H62" s="49">
        <f t="shared" ref="H62:H106" si="3">H8-D8</f>
        <v>1035</v>
      </c>
      <c r="I62" s="49">
        <f t="shared" ref="I62:I106" si="4">I8-D8</f>
        <v>1035</v>
      </c>
      <c r="J62" s="49">
        <f t="shared" ref="J62:J106" si="5">J8-D8</f>
        <v>1035</v>
      </c>
      <c r="K62" s="49">
        <f t="shared" ref="K62:K106" si="6">K8-D8</f>
        <v>1054</v>
      </c>
      <c r="L62" s="49">
        <f t="shared" ref="L62:L106" si="7">L8-D8</f>
        <v>1054</v>
      </c>
      <c r="M62" s="49">
        <f t="shared" ref="M62:M106" si="8">M8-D8</f>
        <v>1054</v>
      </c>
      <c r="N62" s="49">
        <f t="shared" ref="N62:N106" si="9">N8-D8</f>
        <v>1054</v>
      </c>
      <c r="O62" s="49">
        <f t="shared" ref="O62:O106" si="10">O8-D8</f>
        <v>1103</v>
      </c>
      <c r="P62" s="49">
        <f t="shared" ref="P62:P106" si="11">P8-D8</f>
        <v>1096</v>
      </c>
      <c r="Q62" s="49">
        <f t="shared" ref="Q62:Q106" si="12">Q8-D8</f>
        <v>1092</v>
      </c>
      <c r="R62" s="49">
        <f t="shared" ref="R62:R106" si="13">R8-D8</f>
        <v>1068</v>
      </c>
      <c r="S62" s="49">
        <f t="shared" ref="S62:S106" si="14">S8-D8</f>
        <v>1061</v>
      </c>
      <c r="T62" s="49">
        <f t="shared" ref="T62:T106" si="15">T8-D8</f>
        <v>1097</v>
      </c>
      <c r="U62" s="49">
        <f t="shared" ref="U62:U106" si="16">U8-D8</f>
        <v>1097</v>
      </c>
      <c r="V62" s="49">
        <f t="shared" ref="V62:V106" si="17">V8-D8</f>
        <v>1000</v>
      </c>
      <c r="W62" s="49">
        <f t="shared" ref="W62:W106" si="18">W8-D8</f>
        <v>880</v>
      </c>
      <c r="X62" s="49">
        <f t="shared" ref="X62:X106" si="19">X8-D8</f>
        <v>878</v>
      </c>
      <c r="Y62" s="49">
        <f t="shared" ref="Y62:Y106" si="20">Y8-D8</f>
        <v>874</v>
      </c>
    </row>
    <row r="63" spans="1:25" x14ac:dyDescent="0.2">
      <c r="A63" s="11">
        <v>3</v>
      </c>
      <c r="B63" s="28">
        <v>116</v>
      </c>
      <c r="C63" s="34" t="s">
        <v>28</v>
      </c>
      <c r="D63" s="48">
        <v>0</v>
      </c>
      <c r="E63" s="49">
        <f t="shared" si="0"/>
        <v>676</v>
      </c>
      <c r="F63" s="49">
        <f t="shared" si="1"/>
        <v>762</v>
      </c>
      <c r="G63" s="49">
        <f t="shared" si="2"/>
        <v>865</v>
      </c>
      <c r="H63" s="49">
        <f t="shared" si="3"/>
        <v>865</v>
      </c>
      <c r="I63" s="49">
        <f t="shared" si="4"/>
        <v>865</v>
      </c>
      <c r="J63" s="49">
        <f t="shared" si="5"/>
        <v>865</v>
      </c>
      <c r="K63" s="49">
        <f t="shared" si="6"/>
        <v>916</v>
      </c>
      <c r="L63" s="49">
        <f t="shared" si="7"/>
        <v>916</v>
      </c>
      <c r="M63" s="49">
        <f t="shared" si="8"/>
        <v>916</v>
      </c>
      <c r="N63" s="49">
        <f t="shared" si="9"/>
        <v>916</v>
      </c>
      <c r="O63" s="49">
        <f t="shared" si="10"/>
        <v>940</v>
      </c>
      <c r="P63" s="49">
        <f t="shared" si="11"/>
        <v>950</v>
      </c>
      <c r="Q63" s="49">
        <f t="shared" si="12"/>
        <v>950</v>
      </c>
      <c r="R63" s="49">
        <f t="shared" si="13"/>
        <v>959</v>
      </c>
      <c r="S63" s="49">
        <f t="shared" si="14"/>
        <v>959</v>
      </c>
      <c r="T63" s="49">
        <f t="shared" si="15"/>
        <v>1019</v>
      </c>
      <c r="U63" s="49">
        <f t="shared" si="16"/>
        <v>1017</v>
      </c>
      <c r="V63" s="49">
        <f t="shared" si="17"/>
        <v>1017</v>
      </c>
      <c r="W63" s="49">
        <f t="shared" si="18"/>
        <v>839</v>
      </c>
      <c r="X63" s="49">
        <f t="shared" si="19"/>
        <v>840</v>
      </c>
      <c r="Y63" s="49">
        <f t="shared" si="20"/>
        <v>840</v>
      </c>
    </row>
    <row r="64" spans="1:25" s="11" customFormat="1" x14ac:dyDescent="0.2">
      <c r="A64" s="11">
        <v>4</v>
      </c>
      <c r="B64" s="21">
        <v>117</v>
      </c>
      <c r="C64" s="22" t="s">
        <v>30</v>
      </c>
      <c r="D64" s="48">
        <v>0</v>
      </c>
      <c r="E64" s="49">
        <f t="shared" si="0"/>
        <v>453</v>
      </c>
      <c r="F64" s="49">
        <f t="shared" si="1"/>
        <v>680</v>
      </c>
      <c r="G64" s="49">
        <f t="shared" si="2"/>
        <v>819</v>
      </c>
      <c r="H64" s="49">
        <f t="shared" si="3"/>
        <v>819</v>
      </c>
      <c r="I64" s="49">
        <f t="shared" si="4"/>
        <v>819</v>
      </c>
      <c r="J64" s="49">
        <f t="shared" si="5"/>
        <v>819</v>
      </c>
      <c r="K64" s="49">
        <f t="shared" si="6"/>
        <v>877</v>
      </c>
      <c r="L64" s="49">
        <f t="shared" si="7"/>
        <v>877</v>
      </c>
      <c r="M64" s="49">
        <f t="shared" si="8"/>
        <v>877</v>
      </c>
      <c r="N64" s="49">
        <f t="shared" si="9"/>
        <v>877</v>
      </c>
      <c r="O64" s="49">
        <f t="shared" si="10"/>
        <v>931</v>
      </c>
      <c r="P64" s="49">
        <f t="shared" si="11"/>
        <v>944</v>
      </c>
      <c r="Q64" s="49">
        <f t="shared" si="12"/>
        <v>956</v>
      </c>
      <c r="R64" s="49">
        <f t="shared" si="13"/>
        <v>964</v>
      </c>
      <c r="S64" s="49">
        <f t="shared" si="14"/>
        <v>971</v>
      </c>
      <c r="T64" s="49">
        <f t="shared" si="15"/>
        <v>968</v>
      </c>
      <c r="U64" s="49">
        <f t="shared" si="16"/>
        <v>978</v>
      </c>
      <c r="V64" s="49">
        <f t="shared" si="17"/>
        <v>992</v>
      </c>
      <c r="W64" s="49">
        <f t="shared" si="18"/>
        <v>716</v>
      </c>
      <c r="X64" s="49">
        <f t="shared" si="19"/>
        <v>717</v>
      </c>
      <c r="Y64" s="49">
        <f t="shared" si="20"/>
        <v>727</v>
      </c>
    </row>
    <row r="65" spans="1:25" s="11" customFormat="1" x14ac:dyDescent="0.2">
      <c r="A65" s="11">
        <v>5</v>
      </c>
      <c r="B65" s="21">
        <v>118</v>
      </c>
      <c r="C65" s="22" t="s">
        <v>49</v>
      </c>
      <c r="D65" s="48">
        <v>0</v>
      </c>
      <c r="E65" s="49">
        <f t="shared" si="0"/>
        <v>242</v>
      </c>
      <c r="F65" s="49">
        <f t="shared" si="1"/>
        <v>462</v>
      </c>
      <c r="G65" s="49">
        <f t="shared" si="2"/>
        <v>458</v>
      </c>
      <c r="H65" s="49">
        <f t="shared" si="3"/>
        <v>458</v>
      </c>
      <c r="I65" s="49">
        <f t="shared" si="4"/>
        <v>458</v>
      </c>
      <c r="J65" s="49">
        <f t="shared" si="5"/>
        <v>458</v>
      </c>
      <c r="K65" s="49">
        <f t="shared" si="6"/>
        <v>508</v>
      </c>
      <c r="L65" s="49">
        <f t="shared" si="7"/>
        <v>508</v>
      </c>
      <c r="M65" s="49">
        <f t="shared" si="8"/>
        <v>508</v>
      </c>
      <c r="N65" s="49">
        <f t="shared" si="9"/>
        <v>508</v>
      </c>
      <c r="O65" s="49">
        <f t="shared" si="10"/>
        <v>560</v>
      </c>
      <c r="P65" s="49">
        <f t="shared" si="11"/>
        <v>568</v>
      </c>
      <c r="Q65" s="49">
        <f t="shared" si="12"/>
        <v>569</v>
      </c>
      <c r="R65" s="49">
        <f t="shared" si="13"/>
        <v>557</v>
      </c>
      <c r="S65" s="49">
        <f t="shared" si="14"/>
        <v>560</v>
      </c>
      <c r="T65" s="49">
        <f t="shared" si="15"/>
        <v>566</v>
      </c>
      <c r="U65" s="49">
        <f t="shared" si="16"/>
        <v>565</v>
      </c>
      <c r="V65" s="49">
        <f t="shared" si="17"/>
        <v>566</v>
      </c>
      <c r="W65" s="49">
        <f t="shared" si="18"/>
        <v>427</v>
      </c>
      <c r="X65" s="49">
        <f t="shared" si="19"/>
        <v>432</v>
      </c>
      <c r="Y65" s="49">
        <f t="shared" si="20"/>
        <v>431</v>
      </c>
    </row>
    <row r="66" spans="1:25" s="11" customFormat="1" x14ac:dyDescent="0.2">
      <c r="A66" s="11">
        <v>6</v>
      </c>
      <c r="B66" s="21">
        <v>119</v>
      </c>
      <c r="C66" s="22" t="s">
        <v>10</v>
      </c>
      <c r="D66" s="48">
        <v>0</v>
      </c>
      <c r="E66" s="49">
        <f t="shared" si="0"/>
        <v>705</v>
      </c>
      <c r="F66" s="49">
        <f t="shared" si="1"/>
        <v>1086</v>
      </c>
      <c r="G66" s="49">
        <f t="shared" si="2"/>
        <v>1267</v>
      </c>
      <c r="H66" s="49">
        <f t="shared" si="3"/>
        <v>1267</v>
      </c>
      <c r="I66" s="49">
        <f t="shared" si="4"/>
        <v>1267</v>
      </c>
      <c r="J66" s="49">
        <f t="shared" si="5"/>
        <v>1267</v>
      </c>
      <c r="K66" s="49">
        <f t="shared" si="6"/>
        <v>1343</v>
      </c>
      <c r="L66" s="49">
        <f t="shared" si="7"/>
        <v>1343</v>
      </c>
      <c r="M66" s="49">
        <f t="shared" si="8"/>
        <v>1343</v>
      </c>
      <c r="N66" s="49">
        <f t="shared" si="9"/>
        <v>1343</v>
      </c>
      <c r="O66" s="49">
        <f t="shared" si="10"/>
        <v>1409</v>
      </c>
      <c r="P66" s="49">
        <f t="shared" si="11"/>
        <v>1413</v>
      </c>
      <c r="Q66" s="49">
        <f t="shared" si="12"/>
        <v>1413</v>
      </c>
      <c r="R66" s="49">
        <f t="shared" si="13"/>
        <v>1432</v>
      </c>
      <c r="S66" s="49">
        <f t="shared" si="14"/>
        <v>1436</v>
      </c>
      <c r="T66" s="49">
        <f t="shared" si="15"/>
        <v>1433</v>
      </c>
      <c r="U66" s="49">
        <f t="shared" si="16"/>
        <v>1402</v>
      </c>
      <c r="V66" s="49">
        <f t="shared" si="17"/>
        <v>1403</v>
      </c>
      <c r="W66" s="49">
        <f t="shared" si="18"/>
        <v>1257</v>
      </c>
      <c r="X66" s="49">
        <f t="shared" si="19"/>
        <v>1251</v>
      </c>
      <c r="Y66" s="49">
        <f t="shared" si="20"/>
        <v>1250</v>
      </c>
    </row>
    <row r="67" spans="1:25" s="11" customFormat="1" x14ac:dyDescent="0.2">
      <c r="A67" s="11">
        <v>7</v>
      </c>
      <c r="B67" s="21">
        <v>121</v>
      </c>
      <c r="C67" s="22" t="s">
        <v>33</v>
      </c>
      <c r="D67" s="48">
        <v>0</v>
      </c>
      <c r="E67" s="49">
        <f t="shared" si="0"/>
        <v>74</v>
      </c>
      <c r="F67" s="49">
        <f t="shared" si="1"/>
        <v>78</v>
      </c>
      <c r="G67" s="49">
        <f t="shared" si="2"/>
        <v>77</v>
      </c>
      <c r="H67" s="49">
        <f t="shared" si="3"/>
        <v>77</v>
      </c>
      <c r="I67" s="49">
        <f t="shared" si="4"/>
        <v>77</v>
      </c>
      <c r="J67" s="49">
        <f t="shared" si="5"/>
        <v>77</v>
      </c>
      <c r="K67" s="49">
        <f t="shared" si="6"/>
        <v>100</v>
      </c>
      <c r="L67" s="49">
        <f t="shared" si="7"/>
        <v>100</v>
      </c>
      <c r="M67" s="49">
        <f t="shared" si="8"/>
        <v>100</v>
      </c>
      <c r="N67" s="49">
        <f t="shared" si="9"/>
        <v>100</v>
      </c>
      <c r="O67" s="49">
        <f t="shared" si="10"/>
        <v>107</v>
      </c>
      <c r="P67" s="49">
        <f t="shared" si="11"/>
        <v>107</v>
      </c>
      <c r="Q67" s="49">
        <f t="shared" si="12"/>
        <v>107</v>
      </c>
      <c r="R67" s="49">
        <f t="shared" si="13"/>
        <v>108</v>
      </c>
      <c r="S67" s="49">
        <f t="shared" si="14"/>
        <v>107</v>
      </c>
      <c r="T67" s="49">
        <f t="shared" si="15"/>
        <v>107</v>
      </c>
      <c r="U67" s="49">
        <f t="shared" si="16"/>
        <v>106</v>
      </c>
      <c r="V67" s="49">
        <f t="shared" si="17"/>
        <v>104</v>
      </c>
      <c r="W67" s="49">
        <f t="shared" si="18"/>
        <v>31</v>
      </c>
      <c r="X67" s="49">
        <f t="shared" si="19"/>
        <v>32</v>
      </c>
      <c r="Y67" s="49">
        <f t="shared" si="20"/>
        <v>32</v>
      </c>
    </row>
    <row r="68" spans="1:25" s="11" customFormat="1" x14ac:dyDescent="0.2">
      <c r="A68" s="11">
        <v>8</v>
      </c>
      <c r="B68" s="21">
        <v>125</v>
      </c>
      <c r="C68" s="22" t="s">
        <v>42</v>
      </c>
      <c r="D68" s="48">
        <v>0</v>
      </c>
      <c r="E68" s="49">
        <f t="shared" si="0"/>
        <v>1138</v>
      </c>
      <c r="F68" s="49">
        <f t="shared" si="1"/>
        <v>1815</v>
      </c>
      <c r="G68" s="49">
        <f t="shared" si="2"/>
        <v>1884</v>
      </c>
      <c r="H68" s="49">
        <f t="shared" si="3"/>
        <v>1884</v>
      </c>
      <c r="I68" s="49">
        <f t="shared" si="4"/>
        <v>1884</v>
      </c>
      <c r="J68" s="49">
        <f t="shared" si="5"/>
        <v>1884</v>
      </c>
      <c r="K68" s="49">
        <f t="shared" si="6"/>
        <v>1974</v>
      </c>
      <c r="L68" s="49">
        <f t="shared" si="7"/>
        <v>1974</v>
      </c>
      <c r="M68" s="49">
        <f t="shared" si="8"/>
        <v>1974</v>
      </c>
      <c r="N68" s="49">
        <f t="shared" si="9"/>
        <v>1974</v>
      </c>
      <c r="O68" s="49">
        <f t="shared" si="10"/>
        <v>2091</v>
      </c>
      <c r="P68" s="49">
        <f t="shared" si="11"/>
        <v>2086</v>
      </c>
      <c r="Q68" s="49">
        <f t="shared" si="12"/>
        <v>2099</v>
      </c>
      <c r="R68" s="49">
        <f t="shared" si="13"/>
        <v>2103</v>
      </c>
      <c r="S68" s="49">
        <f t="shared" si="14"/>
        <v>2119</v>
      </c>
      <c r="T68" s="49">
        <f t="shared" si="15"/>
        <v>2090</v>
      </c>
      <c r="U68" s="49">
        <f t="shared" si="16"/>
        <v>2086</v>
      </c>
      <c r="V68" s="49">
        <f t="shared" si="17"/>
        <v>2094</v>
      </c>
      <c r="W68" s="49">
        <f t="shared" si="18"/>
        <v>1763</v>
      </c>
      <c r="X68" s="49">
        <f t="shared" si="19"/>
        <v>1765</v>
      </c>
      <c r="Y68" s="49">
        <f t="shared" si="20"/>
        <v>1766</v>
      </c>
    </row>
    <row r="69" spans="1:25" s="11" customFormat="1" x14ac:dyDescent="0.2">
      <c r="A69" s="11">
        <v>9</v>
      </c>
      <c r="B69" s="21">
        <v>126</v>
      </c>
      <c r="C69" s="22" t="s">
        <v>11</v>
      </c>
      <c r="D69" s="48">
        <v>0</v>
      </c>
      <c r="E69" s="49">
        <f t="shared" si="0"/>
        <v>589</v>
      </c>
      <c r="F69" s="49">
        <f t="shared" si="1"/>
        <v>891</v>
      </c>
      <c r="G69" s="49">
        <f t="shared" si="2"/>
        <v>1259</v>
      </c>
      <c r="H69" s="49">
        <f t="shared" si="3"/>
        <v>1259</v>
      </c>
      <c r="I69" s="49">
        <f t="shared" si="4"/>
        <v>1259</v>
      </c>
      <c r="J69" s="49">
        <f t="shared" si="5"/>
        <v>1259</v>
      </c>
      <c r="K69" s="49">
        <f t="shared" si="6"/>
        <v>1367</v>
      </c>
      <c r="L69" s="49">
        <f t="shared" si="7"/>
        <v>1367</v>
      </c>
      <c r="M69" s="49">
        <f t="shared" si="8"/>
        <v>1367</v>
      </c>
      <c r="N69" s="49">
        <f t="shared" si="9"/>
        <v>1367</v>
      </c>
      <c r="O69" s="49">
        <f t="shared" si="10"/>
        <v>1409</v>
      </c>
      <c r="P69" s="49">
        <f t="shared" si="11"/>
        <v>1410</v>
      </c>
      <c r="Q69" s="49">
        <f t="shared" si="12"/>
        <v>1410</v>
      </c>
      <c r="R69" s="49">
        <f t="shared" si="13"/>
        <v>1431</v>
      </c>
      <c r="S69" s="49">
        <f t="shared" si="14"/>
        <v>1525</v>
      </c>
      <c r="T69" s="49">
        <f t="shared" si="15"/>
        <v>1525</v>
      </c>
      <c r="U69" s="49">
        <f t="shared" si="16"/>
        <v>1524</v>
      </c>
      <c r="V69" s="49">
        <f t="shared" si="17"/>
        <v>1525</v>
      </c>
      <c r="W69" s="49">
        <f t="shared" si="18"/>
        <v>887</v>
      </c>
      <c r="X69" s="49">
        <f t="shared" si="19"/>
        <v>889</v>
      </c>
      <c r="Y69" s="49">
        <f t="shared" si="20"/>
        <v>890</v>
      </c>
    </row>
    <row r="70" spans="1:25" s="1" customFormat="1" x14ac:dyDescent="0.2">
      <c r="A70" s="11">
        <v>10</v>
      </c>
      <c r="B70" s="21">
        <v>127</v>
      </c>
      <c r="C70" s="22" t="s">
        <v>12</v>
      </c>
      <c r="D70" s="48">
        <v>0</v>
      </c>
      <c r="E70" s="49">
        <f t="shared" si="0"/>
        <v>697</v>
      </c>
      <c r="F70" s="49">
        <f t="shared" si="1"/>
        <v>1062</v>
      </c>
      <c r="G70" s="49">
        <f t="shared" si="2"/>
        <v>1393</v>
      </c>
      <c r="H70" s="49">
        <f t="shared" si="3"/>
        <v>1393</v>
      </c>
      <c r="I70" s="49">
        <f t="shared" si="4"/>
        <v>1393</v>
      </c>
      <c r="J70" s="49">
        <f t="shared" si="5"/>
        <v>1393</v>
      </c>
      <c r="K70" s="49">
        <f t="shared" si="6"/>
        <v>1591</v>
      </c>
      <c r="L70" s="49">
        <f t="shared" si="7"/>
        <v>1591</v>
      </c>
      <c r="M70" s="49">
        <f t="shared" si="8"/>
        <v>1591</v>
      </c>
      <c r="N70" s="49">
        <f t="shared" si="9"/>
        <v>1591</v>
      </c>
      <c r="O70" s="49">
        <f t="shared" si="10"/>
        <v>1918</v>
      </c>
      <c r="P70" s="49">
        <f t="shared" si="11"/>
        <v>1945</v>
      </c>
      <c r="Q70" s="49">
        <f t="shared" si="12"/>
        <v>2048</v>
      </c>
      <c r="R70" s="49">
        <f t="shared" si="13"/>
        <v>2086</v>
      </c>
      <c r="S70" s="49">
        <f t="shared" si="14"/>
        <v>2151</v>
      </c>
      <c r="T70" s="49">
        <f t="shared" si="15"/>
        <v>2155</v>
      </c>
      <c r="U70" s="49">
        <f t="shared" si="16"/>
        <v>2154</v>
      </c>
      <c r="V70" s="49">
        <f t="shared" si="17"/>
        <v>2163</v>
      </c>
      <c r="W70" s="49">
        <f t="shared" si="18"/>
        <v>1694</v>
      </c>
      <c r="X70" s="49">
        <f t="shared" si="19"/>
        <v>1719</v>
      </c>
      <c r="Y70" s="49">
        <f t="shared" si="20"/>
        <v>1717</v>
      </c>
    </row>
    <row r="71" spans="1:25" s="2" customFormat="1" x14ac:dyDescent="0.2">
      <c r="A71" s="11">
        <v>11</v>
      </c>
      <c r="B71" s="21">
        <v>128</v>
      </c>
      <c r="C71" s="22" t="s">
        <v>13</v>
      </c>
      <c r="D71" s="48">
        <v>0</v>
      </c>
      <c r="E71" s="49">
        <f t="shared" si="0"/>
        <v>401</v>
      </c>
      <c r="F71" s="49">
        <f t="shared" si="1"/>
        <v>638</v>
      </c>
      <c r="G71" s="49">
        <f t="shared" si="2"/>
        <v>1143</v>
      </c>
      <c r="H71" s="49">
        <f t="shared" si="3"/>
        <v>1143</v>
      </c>
      <c r="I71" s="49">
        <f t="shared" si="4"/>
        <v>1143</v>
      </c>
      <c r="J71" s="49">
        <f t="shared" si="5"/>
        <v>1143</v>
      </c>
      <c r="K71" s="49">
        <f t="shared" si="6"/>
        <v>1274</v>
      </c>
      <c r="L71" s="49">
        <f t="shared" si="7"/>
        <v>1274</v>
      </c>
      <c r="M71" s="49">
        <f t="shared" si="8"/>
        <v>1274</v>
      </c>
      <c r="N71" s="49">
        <f t="shared" si="9"/>
        <v>1274</v>
      </c>
      <c r="O71" s="49">
        <f t="shared" si="10"/>
        <v>1513</v>
      </c>
      <c r="P71" s="49">
        <f t="shared" si="11"/>
        <v>1514</v>
      </c>
      <c r="Q71" s="49">
        <f t="shared" si="12"/>
        <v>1512</v>
      </c>
      <c r="R71" s="49">
        <f t="shared" si="13"/>
        <v>1511</v>
      </c>
      <c r="S71" s="49">
        <f t="shared" si="14"/>
        <v>1531</v>
      </c>
      <c r="T71" s="49">
        <f t="shared" si="15"/>
        <v>1472</v>
      </c>
      <c r="U71" s="49">
        <f t="shared" si="16"/>
        <v>1531</v>
      </c>
      <c r="V71" s="49">
        <f t="shared" si="17"/>
        <v>1534</v>
      </c>
      <c r="W71" s="49">
        <f t="shared" si="18"/>
        <v>962</v>
      </c>
      <c r="X71" s="49">
        <f t="shared" si="19"/>
        <v>948</v>
      </c>
      <c r="Y71" s="49">
        <f t="shared" si="20"/>
        <v>948</v>
      </c>
    </row>
    <row r="72" spans="1:25" s="12" customFormat="1" x14ac:dyDescent="0.2">
      <c r="A72" s="11">
        <v>12</v>
      </c>
      <c r="B72" s="21">
        <v>135</v>
      </c>
      <c r="C72" s="22" t="s">
        <v>14</v>
      </c>
      <c r="D72" s="48">
        <v>0</v>
      </c>
      <c r="E72" s="49">
        <f t="shared" si="0"/>
        <v>148</v>
      </c>
      <c r="F72" s="49">
        <f t="shared" si="1"/>
        <v>285</v>
      </c>
      <c r="G72" s="49">
        <f t="shared" si="2"/>
        <v>320</v>
      </c>
      <c r="H72" s="49">
        <f t="shared" si="3"/>
        <v>320</v>
      </c>
      <c r="I72" s="49">
        <f t="shared" si="4"/>
        <v>320</v>
      </c>
      <c r="J72" s="49">
        <f t="shared" si="5"/>
        <v>320</v>
      </c>
      <c r="K72" s="49">
        <f t="shared" si="6"/>
        <v>319</v>
      </c>
      <c r="L72" s="49">
        <f t="shared" si="7"/>
        <v>319</v>
      </c>
      <c r="M72" s="49">
        <f t="shared" si="8"/>
        <v>319</v>
      </c>
      <c r="N72" s="49">
        <f t="shared" si="9"/>
        <v>319</v>
      </c>
      <c r="O72" s="49">
        <f t="shared" si="10"/>
        <v>279</v>
      </c>
      <c r="P72" s="49">
        <f t="shared" si="11"/>
        <v>279</v>
      </c>
      <c r="Q72" s="49">
        <f t="shared" si="12"/>
        <v>274</v>
      </c>
      <c r="R72" s="49">
        <f t="shared" si="13"/>
        <v>277</v>
      </c>
      <c r="S72" s="49">
        <f t="shared" si="14"/>
        <v>278</v>
      </c>
      <c r="T72" s="49">
        <f t="shared" si="15"/>
        <v>266</v>
      </c>
      <c r="U72" s="49">
        <f t="shared" si="16"/>
        <v>270</v>
      </c>
      <c r="V72" s="49">
        <f t="shared" si="17"/>
        <v>277</v>
      </c>
      <c r="W72" s="49">
        <f t="shared" si="18"/>
        <v>193</v>
      </c>
      <c r="X72" s="49">
        <f t="shared" si="19"/>
        <v>196</v>
      </c>
      <c r="Y72" s="49">
        <f t="shared" si="20"/>
        <v>175</v>
      </c>
    </row>
    <row r="73" spans="1:25" x14ac:dyDescent="0.2">
      <c r="A73" s="11">
        <v>13</v>
      </c>
      <c r="B73" s="37">
        <v>136</v>
      </c>
      <c r="C73" s="38" t="s">
        <v>15</v>
      </c>
      <c r="D73" s="51">
        <v>0</v>
      </c>
      <c r="E73" s="52">
        <f t="shared" si="0"/>
        <v>1505</v>
      </c>
      <c r="F73" s="52">
        <f t="shared" si="1"/>
        <v>1945</v>
      </c>
      <c r="G73" s="52">
        <f t="shared" si="2"/>
        <v>2390</v>
      </c>
      <c r="H73" s="52">
        <f t="shared" si="3"/>
        <v>2390</v>
      </c>
      <c r="I73" s="52">
        <f t="shared" si="4"/>
        <v>2390</v>
      </c>
      <c r="J73" s="52">
        <f t="shared" si="5"/>
        <v>2390</v>
      </c>
      <c r="K73" s="52">
        <f t="shared" si="6"/>
        <v>2673</v>
      </c>
      <c r="L73" s="52">
        <f t="shared" si="7"/>
        <v>2673</v>
      </c>
      <c r="M73" s="52">
        <f t="shared" si="8"/>
        <v>2673</v>
      </c>
      <c r="N73" s="52">
        <f t="shared" si="9"/>
        <v>2673</v>
      </c>
      <c r="O73" s="52">
        <f t="shared" si="10"/>
        <v>2849</v>
      </c>
      <c r="P73" s="52">
        <f t="shared" si="11"/>
        <v>2936</v>
      </c>
      <c r="Q73" s="52">
        <f t="shared" si="12"/>
        <v>2962</v>
      </c>
      <c r="R73" s="52">
        <f t="shared" si="13"/>
        <v>3069</v>
      </c>
      <c r="S73" s="52">
        <f t="shared" si="14"/>
        <v>3150</v>
      </c>
      <c r="T73" s="52">
        <f t="shared" si="15"/>
        <v>3190</v>
      </c>
      <c r="U73" s="52">
        <f t="shared" si="16"/>
        <v>3169</v>
      </c>
      <c r="V73" s="52">
        <f t="shared" si="17"/>
        <v>3212</v>
      </c>
      <c r="W73" s="52">
        <f t="shared" si="18"/>
        <v>2371</v>
      </c>
      <c r="X73" s="52">
        <f t="shared" si="19"/>
        <v>2374</v>
      </c>
      <c r="Y73" s="52">
        <f t="shared" si="20"/>
        <v>2375</v>
      </c>
    </row>
    <row r="74" spans="1:25" customFormat="1" x14ac:dyDescent="0.2">
      <c r="A74" s="11">
        <v>14</v>
      </c>
      <c r="B74" s="21">
        <v>211</v>
      </c>
      <c r="C74" s="22" t="s">
        <v>34</v>
      </c>
      <c r="D74" s="48">
        <v>0</v>
      </c>
      <c r="E74" s="49">
        <f t="shared" si="0"/>
        <v>230</v>
      </c>
      <c r="F74" s="49">
        <f t="shared" si="1"/>
        <v>265</v>
      </c>
      <c r="G74" s="49">
        <f t="shared" si="2"/>
        <v>262</v>
      </c>
      <c r="H74" s="49">
        <f t="shared" si="3"/>
        <v>262</v>
      </c>
      <c r="I74" s="49">
        <f t="shared" si="4"/>
        <v>262</v>
      </c>
      <c r="J74" s="49">
        <f t="shared" si="5"/>
        <v>262</v>
      </c>
      <c r="K74" s="49">
        <f t="shared" si="6"/>
        <v>260</v>
      </c>
      <c r="L74" s="49">
        <f t="shared" si="7"/>
        <v>260</v>
      </c>
      <c r="M74" s="49">
        <f t="shared" si="8"/>
        <v>260</v>
      </c>
      <c r="N74" s="49">
        <f t="shared" si="9"/>
        <v>260</v>
      </c>
      <c r="O74" s="49">
        <f t="shared" si="10"/>
        <v>261</v>
      </c>
      <c r="P74" s="49">
        <f t="shared" si="11"/>
        <v>266</v>
      </c>
      <c r="Q74" s="49">
        <f t="shared" si="12"/>
        <v>265</v>
      </c>
      <c r="R74" s="49">
        <f t="shared" si="13"/>
        <v>265</v>
      </c>
      <c r="S74" s="49">
        <f t="shared" si="14"/>
        <v>276</v>
      </c>
      <c r="T74" s="49">
        <f t="shared" si="15"/>
        <v>277</v>
      </c>
      <c r="U74" s="49">
        <f t="shared" si="16"/>
        <v>279</v>
      </c>
      <c r="V74" s="49">
        <f t="shared" si="17"/>
        <v>280</v>
      </c>
      <c r="W74" s="49">
        <f t="shared" si="18"/>
        <v>171</v>
      </c>
      <c r="X74" s="49">
        <f t="shared" si="19"/>
        <v>171</v>
      </c>
      <c r="Y74" s="49">
        <f t="shared" si="20"/>
        <v>170</v>
      </c>
    </row>
    <row r="75" spans="1:25" s="25" customFormat="1" x14ac:dyDescent="0.2">
      <c r="A75" s="11">
        <v>15</v>
      </c>
      <c r="B75" s="21">
        <v>212</v>
      </c>
      <c r="C75" s="22" t="s">
        <v>35</v>
      </c>
      <c r="D75" s="48">
        <v>0</v>
      </c>
      <c r="E75" s="49">
        <f t="shared" si="0"/>
        <v>30</v>
      </c>
      <c r="F75" s="49">
        <f t="shared" si="1"/>
        <v>63</v>
      </c>
      <c r="G75" s="49">
        <f t="shared" si="2"/>
        <v>62</v>
      </c>
      <c r="H75" s="49">
        <f t="shared" si="3"/>
        <v>62</v>
      </c>
      <c r="I75" s="49">
        <f t="shared" si="4"/>
        <v>62</v>
      </c>
      <c r="J75" s="49">
        <f t="shared" si="5"/>
        <v>62</v>
      </c>
      <c r="K75" s="49">
        <f t="shared" si="6"/>
        <v>80</v>
      </c>
      <c r="L75" s="49">
        <f t="shared" si="7"/>
        <v>80</v>
      </c>
      <c r="M75" s="49">
        <f t="shared" si="8"/>
        <v>80</v>
      </c>
      <c r="N75" s="49">
        <f t="shared" si="9"/>
        <v>80</v>
      </c>
      <c r="O75" s="49">
        <f t="shared" si="10"/>
        <v>75</v>
      </c>
      <c r="P75" s="49">
        <f t="shared" si="11"/>
        <v>63</v>
      </c>
      <c r="Q75" s="49">
        <f t="shared" si="12"/>
        <v>65</v>
      </c>
      <c r="R75" s="49">
        <f t="shared" si="13"/>
        <v>70</v>
      </c>
      <c r="S75" s="49">
        <f t="shared" si="14"/>
        <v>75</v>
      </c>
      <c r="T75" s="49">
        <f t="shared" si="15"/>
        <v>74</v>
      </c>
      <c r="U75" s="49">
        <f t="shared" si="16"/>
        <v>72</v>
      </c>
      <c r="V75" s="49">
        <f t="shared" si="17"/>
        <v>72</v>
      </c>
      <c r="W75" s="49">
        <f t="shared" si="18"/>
        <v>-1</v>
      </c>
      <c r="X75" s="49">
        <f t="shared" si="19"/>
        <v>-9</v>
      </c>
      <c r="Y75" s="49">
        <f t="shared" si="20"/>
        <v>-9</v>
      </c>
    </row>
    <row r="76" spans="1:25" customFormat="1" x14ac:dyDescent="0.2">
      <c r="A76" s="11">
        <v>16</v>
      </c>
      <c r="B76" s="21">
        <v>215</v>
      </c>
      <c r="C76" s="22" t="s">
        <v>31</v>
      </c>
      <c r="D76" s="48">
        <v>0</v>
      </c>
      <c r="E76" s="49">
        <f t="shared" si="0"/>
        <v>-5</v>
      </c>
      <c r="F76" s="49">
        <f t="shared" si="1"/>
        <v>33</v>
      </c>
      <c r="G76" s="49">
        <f t="shared" si="2"/>
        <v>176</v>
      </c>
      <c r="H76" s="49">
        <f t="shared" si="3"/>
        <v>176</v>
      </c>
      <c r="I76" s="49">
        <f t="shared" si="4"/>
        <v>176</v>
      </c>
      <c r="J76" s="49">
        <f t="shared" si="5"/>
        <v>176</v>
      </c>
      <c r="K76" s="49">
        <f t="shared" si="6"/>
        <v>213</v>
      </c>
      <c r="L76" s="49">
        <f t="shared" si="7"/>
        <v>213</v>
      </c>
      <c r="M76" s="49">
        <f t="shared" si="8"/>
        <v>213</v>
      </c>
      <c r="N76" s="49">
        <f t="shared" si="9"/>
        <v>213</v>
      </c>
      <c r="O76" s="49">
        <f t="shared" si="10"/>
        <v>269</v>
      </c>
      <c r="P76" s="49">
        <f t="shared" si="11"/>
        <v>290</v>
      </c>
      <c r="Q76" s="49">
        <f t="shared" si="12"/>
        <v>338</v>
      </c>
      <c r="R76" s="49">
        <f t="shared" si="13"/>
        <v>334</v>
      </c>
      <c r="S76" s="49">
        <f t="shared" si="14"/>
        <v>345</v>
      </c>
      <c r="T76" s="49">
        <f t="shared" si="15"/>
        <v>348</v>
      </c>
      <c r="U76" s="49">
        <f t="shared" si="16"/>
        <v>324</v>
      </c>
      <c r="V76" s="49">
        <f t="shared" si="17"/>
        <v>388</v>
      </c>
      <c r="W76" s="49">
        <f t="shared" si="18"/>
        <v>-121</v>
      </c>
      <c r="X76" s="49">
        <f t="shared" si="19"/>
        <v>-115</v>
      </c>
      <c r="Y76" s="49">
        <f t="shared" si="20"/>
        <v>-99</v>
      </c>
    </row>
    <row r="77" spans="1:25" x14ac:dyDescent="0.2">
      <c r="A77" s="11">
        <v>17</v>
      </c>
      <c r="B77" s="21">
        <v>216</v>
      </c>
      <c r="C77" s="22" t="s">
        <v>44</v>
      </c>
      <c r="D77" s="48">
        <v>0</v>
      </c>
      <c r="E77" s="49">
        <f t="shared" si="0"/>
        <v>82</v>
      </c>
      <c r="F77" s="49">
        <f t="shared" si="1"/>
        <v>48</v>
      </c>
      <c r="G77" s="49">
        <f t="shared" si="2"/>
        <v>26</v>
      </c>
      <c r="H77" s="49">
        <f t="shared" si="3"/>
        <v>26</v>
      </c>
      <c r="I77" s="49">
        <f t="shared" si="4"/>
        <v>26</v>
      </c>
      <c r="J77" s="49">
        <f t="shared" si="5"/>
        <v>26</v>
      </c>
      <c r="K77" s="49">
        <f t="shared" si="6"/>
        <v>17</v>
      </c>
      <c r="L77" s="49">
        <f t="shared" si="7"/>
        <v>17</v>
      </c>
      <c r="M77" s="49">
        <f t="shared" si="8"/>
        <v>17</v>
      </c>
      <c r="N77" s="49">
        <f t="shared" si="9"/>
        <v>17</v>
      </c>
      <c r="O77" s="49">
        <f t="shared" si="10"/>
        <v>162</v>
      </c>
      <c r="P77" s="49">
        <f t="shared" si="11"/>
        <v>263</v>
      </c>
      <c r="Q77" s="49">
        <f t="shared" si="12"/>
        <v>275</v>
      </c>
      <c r="R77" s="49">
        <f t="shared" si="13"/>
        <v>277</v>
      </c>
      <c r="S77" s="49">
        <f t="shared" si="14"/>
        <v>264</v>
      </c>
      <c r="T77" s="49">
        <f t="shared" si="15"/>
        <v>255</v>
      </c>
      <c r="U77" s="49">
        <f t="shared" si="16"/>
        <v>250</v>
      </c>
      <c r="V77" s="49">
        <f t="shared" si="17"/>
        <v>250</v>
      </c>
      <c r="W77" s="49">
        <f t="shared" si="18"/>
        <v>-233</v>
      </c>
      <c r="X77" s="49">
        <f t="shared" si="19"/>
        <v>-236</v>
      </c>
      <c r="Y77" s="49">
        <f t="shared" si="20"/>
        <v>-237</v>
      </c>
    </row>
    <row r="78" spans="1:25" s="11" customFormat="1" x14ac:dyDescent="0.2">
      <c r="A78" s="11">
        <v>18</v>
      </c>
      <c r="B78" s="21">
        <v>221</v>
      </c>
      <c r="C78" s="22" t="s">
        <v>36</v>
      </c>
      <c r="D78" s="48">
        <v>0</v>
      </c>
      <c r="E78" s="49">
        <f t="shared" si="0"/>
        <v>0</v>
      </c>
      <c r="F78" s="49">
        <f t="shared" si="1"/>
        <v>-1</v>
      </c>
      <c r="G78" s="49">
        <f t="shared" si="2"/>
        <v>-1</v>
      </c>
      <c r="H78" s="49">
        <f t="shared" si="3"/>
        <v>-1</v>
      </c>
      <c r="I78" s="49">
        <f t="shared" si="4"/>
        <v>-1</v>
      </c>
      <c r="J78" s="49">
        <f t="shared" si="5"/>
        <v>-1</v>
      </c>
      <c r="K78" s="49">
        <f t="shared" si="6"/>
        <v>1</v>
      </c>
      <c r="L78" s="49">
        <f t="shared" si="7"/>
        <v>1</v>
      </c>
      <c r="M78" s="49">
        <f t="shared" si="8"/>
        <v>1</v>
      </c>
      <c r="N78" s="49">
        <f t="shared" si="9"/>
        <v>1</v>
      </c>
      <c r="O78" s="49">
        <f t="shared" si="10"/>
        <v>14</v>
      </c>
      <c r="P78" s="49">
        <f t="shared" si="11"/>
        <v>14</v>
      </c>
      <c r="Q78" s="49">
        <f t="shared" si="12"/>
        <v>14</v>
      </c>
      <c r="R78" s="49">
        <f t="shared" si="13"/>
        <v>14</v>
      </c>
      <c r="S78" s="49">
        <f t="shared" si="14"/>
        <v>15</v>
      </c>
      <c r="T78" s="49">
        <f t="shared" si="15"/>
        <v>15</v>
      </c>
      <c r="U78" s="49">
        <f t="shared" si="16"/>
        <v>16</v>
      </c>
      <c r="V78" s="49">
        <f t="shared" si="17"/>
        <v>9</v>
      </c>
      <c r="W78" s="49">
        <f t="shared" si="18"/>
        <v>-15</v>
      </c>
      <c r="X78" s="49">
        <f t="shared" si="19"/>
        <v>-16</v>
      </c>
      <c r="Y78" s="49">
        <f t="shared" si="20"/>
        <v>-16</v>
      </c>
    </row>
    <row r="79" spans="1:25" s="11" customFormat="1" x14ac:dyDescent="0.2">
      <c r="A79" s="11">
        <v>19</v>
      </c>
      <c r="B79" s="28">
        <v>222</v>
      </c>
      <c r="C79" s="34" t="s">
        <v>37</v>
      </c>
      <c r="D79" s="48">
        <v>0</v>
      </c>
      <c r="E79" s="49">
        <f t="shared" si="0"/>
        <v>51</v>
      </c>
      <c r="F79" s="49">
        <f t="shared" si="1"/>
        <v>100</v>
      </c>
      <c r="G79" s="49">
        <f t="shared" si="2"/>
        <v>143</v>
      </c>
      <c r="H79" s="49">
        <f t="shared" si="3"/>
        <v>143</v>
      </c>
      <c r="I79" s="49">
        <f t="shared" si="4"/>
        <v>143</v>
      </c>
      <c r="J79" s="49">
        <f t="shared" si="5"/>
        <v>143</v>
      </c>
      <c r="K79" s="49">
        <f t="shared" si="6"/>
        <v>145</v>
      </c>
      <c r="L79" s="49">
        <f t="shared" si="7"/>
        <v>145</v>
      </c>
      <c r="M79" s="49">
        <f t="shared" si="8"/>
        <v>145</v>
      </c>
      <c r="N79" s="49">
        <f t="shared" si="9"/>
        <v>145</v>
      </c>
      <c r="O79" s="49">
        <f t="shared" si="10"/>
        <v>109</v>
      </c>
      <c r="P79" s="49">
        <f t="shared" si="11"/>
        <v>109</v>
      </c>
      <c r="Q79" s="49">
        <f t="shared" si="12"/>
        <v>109</v>
      </c>
      <c r="R79" s="49">
        <f t="shared" si="13"/>
        <v>109</v>
      </c>
      <c r="S79" s="49">
        <f t="shared" si="14"/>
        <v>108</v>
      </c>
      <c r="T79" s="49">
        <f t="shared" si="15"/>
        <v>109</v>
      </c>
      <c r="U79" s="49">
        <f t="shared" si="16"/>
        <v>109</v>
      </c>
      <c r="V79" s="49">
        <f t="shared" si="17"/>
        <v>107</v>
      </c>
      <c r="W79" s="49">
        <f t="shared" si="18"/>
        <v>32</v>
      </c>
      <c r="X79" s="49">
        <f t="shared" si="19"/>
        <v>32</v>
      </c>
      <c r="Y79" s="49">
        <f t="shared" si="20"/>
        <v>32</v>
      </c>
    </row>
    <row r="80" spans="1:25" s="11" customFormat="1" x14ac:dyDescent="0.2">
      <c r="A80" s="11">
        <v>20</v>
      </c>
      <c r="B80" s="28">
        <v>225</v>
      </c>
      <c r="C80" s="34" t="s">
        <v>16</v>
      </c>
      <c r="D80" s="48">
        <v>0</v>
      </c>
      <c r="E80" s="49">
        <f t="shared" si="0"/>
        <v>327</v>
      </c>
      <c r="F80" s="49">
        <f t="shared" si="1"/>
        <v>450</v>
      </c>
      <c r="G80" s="49">
        <f t="shared" si="2"/>
        <v>557</v>
      </c>
      <c r="H80" s="49">
        <f t="shared" si="3"/>
        <v>557</v>
      </c>
      <c r="I80" s="49">
        <f t="shared" si="4"/>
        <v>557</v>
      </c>
      <c r="J80" s="49">
        <f t="shared" si="5"/>
        <v>557</v>
      </c>
      <c r="K80" s="49">
        <f t="shared" si="6"/>
        <v>644</v>
      </c>
      <c r="L80" s="49">
        <f t="shared" si="7"/>
        <v>644</v>
      </c>
      <c r="M80" s="49">
        <f t="shared" si="8"/>
        <v>644</v>
      </c>
      <c r="N80" s="49">
        <f t="shared" si="9"/>
        <v>644</v>
      </c>
      <c r="O80" s="49">
        <f t="shared" si="10"/>
        <v>709</v>
      </c>
      <c r="P80" s="49">
        <f t="shared" si="11"/>
        <v>717</v>
      </c>
      <c r="Q80" s="49">
        <f t="shared" si="12"/>
        <v>723</v>
      </c>
      <c r="R80" s="49">
        <f t="shared" si="13"/>
        <v>726</v>
      </c>
      <c r="S80" s="49">
        <f t="shared" si="14"/>
        <v>738</v>
      </c>
      <c r="T80" s="49">
        <f t="shared" si="15"/>
        <v>749</v>
      </c>
      <c r="U80" s="49">
        <f t="shared" si="16"/>
        <v>746</v>
      </c>
      <c r="V80" s="49">
        <f t="shared" si="17"/>
        <v>751</v>
      </c>
      <c r="W80" s="49">
        <f t="shared" si="18"/>
        <v>150</v>
      </c>
      <c r="X80" s="49">
        <f t="shared" si="19"/>
        <v>161</v>
      </c>
      <c r="Y80" s="49">
        <f t="shared" si="20"/>
        <v>160</v>
      </c>
    </row>
    <row r="81" spans="1:25" s="11" customFormat="1" x14ac:dyDescent="0.2">
      <c r="A81" s="11">
        <v>21</v>
      </c>
      <c r="B81" s="28">
        <v>226</v>
      </c>
      <c r="C81" s="34" t="s">
        <v>17</v>
      </c>
      <c r="D81" s="48">
        <v>0</v>
      </c>
      <c r="E81" s="49">
        <f t="shared" si="0"/>
        <v>194</v>
      </c>
      <c r="F81" s="49">
        <f t="shared" si="1"/>
        <v>360</v>
      </c>
      <c r="G81" s="49">
        <f t="shared" si="2"/>
        <v>468</v>
      </c>
      <c r="H81" s="49">
        <f t="shared" si="3"/>
        <v>468</v>
      </c>
      <c r="I81" s="49">
        <f t="shared" si="4"/>
        <v>468</v>
      </c>
      <c r="J81" s="49">
        <f t="shared" si="5"/>
        <v>468</v>
      </c>
      <c r="K81" s="49">
        <f t="shared" si="6"/>
        <v>409</v>
      </c>
      <c r="L81" s="49">
        <f t="shared" si="7"/>
        <v>409</v>
      </c>
      <c r="M81" s="49">
        <f t="shared" si="8"/>
        <v>409</v>
      </c>
      <c r="N81" s="49">
        <f t="shared" si="9"/>
        <v>409</v>
      </c>
      <c r="O81" s="49">
        <f t="shared" si="10"/>
        <v>413</v>
      </c>
      <c r="P81" s="49">
        <f t="shared" si="11"/>
        <v>459</v>
      </c>
      <c r="Q81" s="49">
        <f t="shared" si="12"/>
        <v>452</v>
      </c>
      <c r="R81" s="49">
        <f t="shared" si="13"/>
        <v>461</v>
      </c>
      <c r="S81" s="49">
        <f t="shared" si="14"/>
        <v>470</v>
      </c>
      <c r="T81" s="49">
        <f t="shared" si="15"/>
        <v>486</v>
      </c>
      <c r="U81" s="49">
        <f t="shared" si="16"/>
        <v>425</v>
      </c>
      <c r="V81" s="49">
        <f t="shared" si="17"/>
        <v>441</v>
      </c>
      <c r="W81" s="49">
        <f t="shared" si="18"/>
        <v>143</v>
      </c>
      <c r="X81" s="49">
        <f t="shared" si="19"/>
        <v>139</v>
      </c>
      <c r="Y81" s="49">
        <f t="shared" si="20"/>
        <v>143</v>
      </c>
    </row>
    <row r="82" spans="1:25" s="11" customFormat="1" x14ac:dyDescent="0.2">
      <c r="A82" s="11">
        <v>22</v>
      </c>
      <c r="B82" s="28">
        <v>231</v>
      </c>
      <c r="C82" s="34" t="s">
        <v>38</v>
      </c>
      <c r="D82" s="48">
        <v>0</v>
      </c>
      <c r="E82" s="49">
        <f t="shared" si="0"/>
        <v>59</v>
      </c>
      <c r="F82" s="49">
        <f t="shared" si="1"/>
        <v>58</v>
      </c>
      <c r="G82" s="49">
        <f t="shared" si="2"/>
        <v>91</v>
      </c>
      <c r="H82" s="49">
        <f t="shared" si="3"/>
        <v>91</v>
      </c>
      <c r="I82" s="49">
        <f t="shared" si="4"/>
        <v>91</v>
      </c>
      <c r="J82" s="49">
        <f t="shared" si="5"/>
        <v>91</v>
      </c>
      <c r="K82" s="49">
        <f t="shared" si="6"/>
        <v>86</v>
      </c>
      <c r="L82" s="49">
        <f t="shared" si="7"/>
        <v>86</v>
      </c>
      <c r="M82" s="49">
        <f t="shared" si="8"/>
        <v>86</v>
      </c>
      <c r="N82" s="49">
        <f t="shared" si="9"/>
        <v>86</v>
      </c>
      <c r="O82" s="49">
        <f t="shared" si="10"/>
        <v>73</v>
      </c>
      <c r="P82" s="49">
        <f t="shared" si="11"/>
        <v>46</v>
      </c>
      <c r="Q82" s="49">
        <f t="shared" si="12"/>
        <v>33</v>
      </c>
      <c r="R82" s="49">
        <f t="shared" si="13"/>
        <v>27</v>
      </c>
      <c r="S82" s="49">
        <f t="shared" si="14"/>
        <v>27</v>
      </c>
      <c r="T82" s="49">
        <f t="shared" si="15"/>
        <v>14</v>
      </c>
      <c r="U82" s="49">
        <f t="shared" si="16"/>
        <v>31</v>
      </c>
      <c r="V82" s="49">
        <f t="shared" si="17"/>
        <v>28</v>
      </c>
      <c r="W82" s="49">
        <f t="shared" si="18"/>
        <v>10</v>
      </c>
      <c r="X82" s="49">
        <f t="shared" si="19"/>
        <v>12</v>
      </c>
      <c r="Y82" s="49">
        <f t="shared" si="20"/>
        <v>12</v>
      </c>
    </row>
    <row r="83" spans="1:25" s="11" customFormat="1" x14ac:dyDescent="0.2">
      <c r="A83" s="11">
        <v>23</v>
      </c>
      <c r="B83" s="28">
        <v>235</v>
      </c>
      <c r="C83" s="34" t="s">
        <v>7</v>
      </c>
      <c r="D83" s="48">
        <v>0</v>
      </c>
      <c r="E83" s="49">
        <f t="shared" si="0"/>
        <v>630</v>
      </c>
      <c r="F83" s="49">
        <f t="shared" si="1"/>
        <v>725</v>
      </c>
      <c r="G83" s="49">
        <f t="shared" si="2"/>
        <v>712</v>
      </c>
      <c r="H83" s="49">
        <f t="shared" si="3"/>
        <v>712</v>
      </c>
      <c r="I83" s="49">
        <f t="shared" si="4"/>
        <v>712</v>
      </c>
      <c r="J83" s="49">
        <f t="shared" si="5"/>
        <v>712</v>
      </c>
      <c r="K83" s="49">
        <f t="shared" si="6"/>
        <v>710</v>
      </c>
      <c r="L83" s="49">
        <f t="shared" si="7"/>
        <v>710</v>
      </c>
      <c r="M83" s="49">
        <f t="shared" si="8"/>
        <v>710</v>
      </c>
      <c r="N83" s="49">
        <f t="shared" si="9"/>
        <v>710</v>
      </c>
      <c r="O83" s="49">
        <f t="shared" si="10"/>
        <v>705</v>
      </c>
      <c r="P83" s="49">
        <f t="shared" si="11"/>
        <v>705</v>
      </c>
      <c r="Q83" s="49">
        <f t="shared" si="12"/>
        <v>725</v>
      </c>
      <c r="R83" s="49">
        <f t="shared" si="13"/>
        <v>731</v>
      </c>
      <c r="S83" s="49">
        <f t="shared" si="14"/>
        <v>729</v>
      </c>
      <c r="T83" s="49">
        <f t="shared" si="15"/>
        <v>730</v>
      </c>
      <c r="U83" s="49">
        <f t="shared" si="16"/>
        <v>716</v>
      </c>
      <c r="V83" s="49">
        <f t="shared" si="17"/>
        <v>713</v>
      </c>
      <c r="W83" s="49">
        <f t="shared" si="18"/>
        <v>423</v>
      </c>
      <c r="X83" s="49">
        <f t="shared" si="19"/>
        <v>414</v>
      </c>
      <c r="Y83" s="49">
        <f t="shared" si="20"/>
        <v>413</v>
      </c>
    </row>
    <row r="84" spans="1:25" s="1" customFormat="1" x14ac:dyDescent="0.2">
      <c r="A84" s="11">
        <v>24</v>
      </c>
      <c r="B84" s="28">
        <v>236</v>
      </c>
      <c r="C84" s="34" t="s">
        <v>18</v>
      </c>
      <c r="D84" s="48">
        <v>0</v>
      </c>
      <c r="E84" s="49">
        <f t="shared" si="0"/>
        <v>96</v>
      </c>
      <c r="F84" s="49">
        <f t="shared" si="1"/>
        <v>113</v>
      </c>
      <c r="G84" s="49">
        <f t="shared" si="2"/>
        <v>123</v>
      </c>
      <c r="H84" s="49">
        <f t="shared" si="3"/>
        <v>123</v>
      </c>
      <c r="I84" s="49">
        <f t="shared" si="4"/>
        <v>123</v>
      </c>
      <c r="J84" s="49">
        <f t="shared" si="5"/>
        <v>123</v>
      </c>
      <c r="K84" s="49">
        <f t="shared" si="6"/>
        <v>160</v>
      </c>
      <c r="L84" s="49">
        <f t="shared" si="7"/>
        <v>160</v>
      </c>
      <c r="M84" s="49">
        <f t="shared" si="8"/>
        <v>160</v>
      </c>
      <c r="N84" s="49">
        <f t="shared" si="9"/>
        <v>160</v>
      </c>
      <c r="O84" s="49">
        <f t="shared" si="10"/>
        <v>135</v>
      </c>
      <c r="P84" s="49">
        <f t="shared" si="11"/>
        <v>128</v>
      </c>
      <c r="Q84" s="49">
        <f t="shared" si="12"/>
        <v>108</v>
      </c>
      <c r="R84" s="49">
        <f t="shared" si="13"/>
        <v>96</v>
      </c>
      <c r="S84" s="49">
        <f t="shared" si="14"/>
        <v>92</v>
      </c>
      <c r="T84" s="49">
        <f t="shared" si="15"/>
        <v>85</v>
      </c>
      <c r="U84" s="49">
        <f t="shared" si="16"/>
        <v>84</v>
      </c>
      <c r="V84" s="49">
        <f t="shared" si="17"/>
        <v>84</v>
      </c>
      <c r="W84" s="49">
        <f t="shared" si="18"/>
        <v>-57</v>
      </c>
      <c r="X84" s="49">
        <f t="shared" si="19"/>
        <v>-49</v>
      </c>
      <c r="Y84" s="49">
        <f t="shared" si="20"/>
        <v>-55</v>
      </c>
    </row>
    <row r="85" spans="1:25" s="2" customFormat="1" x14ac:dyDescent="0.2">
      <c r="A85" s="11">
        <v>25</v>
      </c>
      <c r="B85" s="41">
        <v>237</v>
      </c>
      <c r="C85" s="42" t="s">
        <v>40</v>
      </c>
      <c r="D85" s="51">
        <v>0</v>
      </c>
      <c r="E85" s="52">
        <f t="shared" si="0"/>
        <v>221</v>
      </c>
      <c r="F85" s="52">
        <f t="shared" si="1"/>
        <v>252</v>
      </c>
      <c r="G85" s="52">
        <f t="shared" si="2"/>
        <v>239</v>
      </c>
      <c r="H85" s="52">
        <f t="shared" si="3"/>
        <v>239</v>
      </c>
      <c r="I85" s="52">
        <f t="shared" si="4"/>
        <v>239</v>
      </c>
      <c r="J85" s="52">
        <f t="shared" si="5"/>
        <v>239</v>
      </c>
      <c r="K85" s="52">
        <f t="shared" si="6"/>
        <v>282</v>
      </c>
      <c r="L85" s="52">
        <f t="shared" si="7"/>
        <v>282</v>
      </c>
      <c r="M85" s="52">
        <f t="shared" si="8"/>
        <v>282</v>
      </c>
      <c r="N85" s="52">
        <f t="shared" si="9"/>
        <v>282</v>
      </c>
      <c r="O85" s="52">
        <f t="shared" si="10"/>
        <v>398</v>
      </c>
      <c r="P85" s="52">
        <f t="shared" si="11"/>
        <v>409</v>
      </c>
      <c r="Q85" s="52">
        <f t="shared" si="12"/>
        <v>422</v>
      </c>
      <c r="R85" s="52">
        <f t="shared" si="13"/>
        <v>450</v>
      </c>
      <c r="S85" s="52">
        <f t="shared" si="14"/>
        <v>459</v>
      </c>
      <c r="T85" s="52">
        <f t="shared" si="15"/>
        <v>458</v>
      </c>
      <c r="U85" s="52">
        <f t="shared" si="16"/>
        <v>429</v>
      </c>
      <c r="V85" s="52">
        <f t="shared" si="17"/>
        <v>431</v>
      </c>
      <c r="W85" s="52">
        <f t="shared" si="18"/>
        <v>-32</v>
      </c>
      <c r="X85" s="52">
        <f t="shared" si="19"/>
        <v>-31</v>
      </c>
      <c r="Y85" s="52">
        <f t="shared" si="20"/>
        <v>-29</v>
      </c>
    </row>
    <row r="86" spans="1:25" s="12" customFormat="1" x14ac:dyDescent="0.2">
      <c r="A86" s="11">
        <v>26</v>
      </c>
      <c r="B86" s="28">
        <v>311</v>
      </c>
      <c r="C86" s="34" t="s">
        <v>6</v>
      </c>
      <c r="D86" s="48">
        <v>0</v>
      </c>
      <c r="E86" s="49">
        <f t="shared" si="0"/>
        <v>62</v>
      </c>
      <c r="F86" s="49">
        <f t="shared" si="1"/>
        <v>57</v>
      </c>
      <c r="G86" s="49">
        <f t="shared" si="2"/>
        <v>89</v>
      </c>
      <c r="H86" s="49">
        <f t="shared" si="3"/>
        <v>89</v>
      </c>
      <c r="I86" s="49">
        <f t="shared" si="4"/>
        <v>89</v>
      </c>
      <c r="J86" s="49">
        <f t="shared" si="5"/>
        <v>89</v>
      </c>
      <c r="K86" s="49">
        <f t="shared" si="6"/>
        <v>64</v>
      </c>
      <c r="L86" s="49">
        <f t="shared" si="7"/>
        <v>64</v>
      </c>
      <c r="M86" s="49">
        <f t="shared" si="8"/>
        <v>64</v>
      </c>
      <c r="N86" s="49">
        <f t="shared" si="9"/>
        <v>64</v>
      </c>
      <c r="O86" s="49">
        <f t="shared" si="10"/>
        <v>73</v>
      </c>
      <c r="P86" s="49">
        <f t="shared" si="11"/>
        <v>75</v>
      </c>
      <c r="Q86" s="49">
        <f t="shared" si="12"/>
        <v>85</v>
      </c>
      <c r="R86" s="49">
        <f t="shared" si="13"/>
        <v>116</v>
      </c>
      <c r="S86" s="49">
        <f t="shared" si="14"/>
        <v>144</v>
      </c>
      <c r="T86" s="49">
        <f>T32-D32</f>
        <v>-321</v>
      </c>
      <c r="U86" s="49">
        <f t="shared" si="16"/>
        <v>147</v>
      </c>
      <c r="V86" s="49">
        <f t="shared" si="17"/>
        <v>145</v>
      </c>
      <c r="W86" s="49">
        <f t="shared" si="18"/>
        <v>91</v>
      </c>
      <c r="X86" s="49">
        <f t="shared" si="19"/>
        <v>95</v>
      </c>
      <c r="Y86" s="49">
        <f t="shared" si="20"/>
        <v>109</v>
      </c>
    </row>
    <row r="87" spans="1:25" x14ac:dyDescent="0.2">
      <c r="A87" s="11">
        <v>27</v>
      </c>
      <c r="B87" s="28">
        <v>315</v>
      </c>
      <c r="C87" s="34" t="s">
        <v>19</v>
      </c>
      <c r="D87" s="48">
        <v>0</v>
      </c>
      <c r="E87" s="49">
        <f t="shared" si="0"/>
        <v>337</v>
      </c>
      <c r="F87" s="49">
        <f t="shared" si="1"/>
        <v>578</v>
      </c>
      <c r="G87" s="49">
        <f t="shared" si="2"/>
        <v>686</v>
      </c>
      <c r="H87" s="49">
        <f t="shared" si="3"/>
        <v>686</v>
      </c>
      <c r="I87" s="49">
        <f t="shared" si="4"/>
        <v>686</v>
      </c>
      <c r="J87" s="49">
        <f t="shared" si="5"/>
        <v>686</v>
      </c>
      <c r="K87" s="49">
        <f t="shared" si="6"/>
        <v>824</v>
      </c>
      <c r="L87" s="49">
        <f t="shared" si="7"/>
        <v>824</v>
      </c>
      <c r="M87" s="49">
        <f t="shared" si="8"/>
        <v>824</v>
      </c>
      <c r="N87" s="49">
        <f t="shared" si="9"/>
        <v>824</v>
      </c>
      <c r="O87" s="49">
        <f t="shared" si="10"/>
        <v>1088</v>
      </c>
      <c r="P87" s="49">
        <f t="shared" si="11"/>
        <v>1116</v>
      </c>
      <c r="Q87" s="49">
        <f t="shared" si="12"/>
        <v>1142</v>
      </c>
      <c r="R87" s="49">
        <f t="shared" si="13"/>
        <v>1177</v>
      </c>
      <c r="S87" s="49">
        <f t="shared" si="14"/>
        <v>1208</v>
      </c>
      <c r="T87" s="49">
        <f t="shared" si="15"/>
        <v>1245</v>
      </c>
      <c r="U87" s="49">
        <f t="shared" si="16"/>
        <v>1237</v>
      </c>
      <c r="V87" s="49">
        <f t="shared" si="17"/>
        <v>1255</v>
      </c>
      <c r="W87" s="49">
        <f t="shared" si="18"/>
        <v>497</v>
      </c>
      <c r="X87" s="49">
        <f t="shared" si="19"/>
        <v>495</v>
      </c>
      <c r="Y87" s="49">
        <f t="shared" si="20"/>
        <v>481</v>
      </c>
    </row>
    <row r="88" spans="1:25" customFormat="1" x14ac:dyDescent="0.2">
      <c r="A88" s="11">
        <v>28</v>
      </c>
      <c r="B88" s="28">
        <v>316</v>
      </c>
      <c r="C88" s="34" t="s">
        <v>45</v>
      </c>
      <c r="D88" s="48">
        <v>0</v>
      </c>
      <c r="E88" s="49">
        <f t="shared" si="0"/>
        <v>365</v>
      </c>
      <c r="F88" s="49">
        <f t="shared" si="1"/>
        <v>437</v>
      </c>
      <c r="G88" s="49">
        <f t="shared" si="2"/>
        <v>574</v>
      </c>
      <c r="H88" s="49">
        <f t="shared" si="3"/>
        <v>574</v>
      </c>
      <c r="I88" s="49">
        <f t="shared" si="4"/>
        <v>574</v>
      </c>
      <c r="J88" s="49">
        <f t="shared" si="5"/>
        <v>574</v>
      </c>
      <c r="K88" s="49">
        <f t="shared" si="6"/>
        <v>656</v>
      </c>
      <c r="L88" s="49">
        <f t="shared" si="7"/>
        <v>656</v>
      </c>
      <c r="M88" s="49">
        <f t="shared" si="8"/>
        <v>656</v>
      </c>
      <c r="N88" s="49">
        <f t="shared" si="9"/>
        <v>656</v>
      </c>
      <c r="O88" s="49">
        <f t="shared" si="10"/>
        <v>698</v>
      </c>
      <c r="P88" s="49">
        <f t="shared" si="11"/>
        <v>695</v>
      </c>
      <c r="Q88" s="49">
        <f t="shared" si="12"/>
        <v>740</v>
      </c>
      <c r="R88" s="49">
        <f t="shared" si="13"/>
        <v>706</v>
      </c>
      <c r="S88" s="49">
        <f t="shared" si="14"/>
        <v>704</v>
      </c>
      <c r="T88" s="49">
        <f t="shared" si="15"/>
        <v>708</v>
      </c>
      <c r="U88" s="49">
        <f t="shared" si="16"/>
        <v>709</v>
      </c>
      <c r="V88" s="49">
        <f t="shared" si="17"/>
        <v>717</v>
      </c>
      <c r="W88" s="49">
        <f t="shared" si="18"/>
        <v>519</v>
      </c>
      <c r="X88" s="49">
        <f t="shared" si="19"/>
        <v>516</v>
      </c>
      <c r="Y88" s="49">
        <f t="shared" si="20"/>
        <v>532</v>
      </c>
    </row>
    <row r="89" spans="1:25" s="25" customFormat="1" x14ac:dyDescent="0.2">
      <c r="A89" s="11">
        <v>29</v>
      </c>
      <c r="B89" s="28">
        <v>317</v>
      </c>
      <c r="C89" s="34" t="s">
        <v>20</v>
      </c>
      <c r="D89" s="48">
        <v>0</v>
      </c>
      <c r="E89" s="49">
        <f t="shared" si="0"/>
        <v>651</v>
      </c>
      <c r="F89" s="49">
        <f t="shared" si="1"/>
        <v>744</v>
      </c>
      <c r="G89" s="49">
        <f t="shared" si="2"/>
        <v>1089</v>
      </c>
      <c r="H89" s="49">
        <f t="shared" si="3"/>
        <v>1089</v>
      </c>
      <c r="I89" s="49">
        <f t="shared" si="4"/>
        <v>1089</v>
      </c>
      <c r="J89" s="49">
        <f t="shared" si="5"/>
        <v>1089</v>
      </c>
      <c r="K89" s="49">
        <f t="shared" si="6"/>
        <v>1619</v>
      </c>
      <c r="L89" s="49">
        <f t="shared" si="7"/>
        <v>1619</v>
      </c>
      <c r="M89" s="49">
        <f t="shared" si="8"/>
        <v>1619</v>
      </c>
      <c r="N89" s="49">
        <f t="shared" si="9"/>
        <v>1619</v>
      </c>
      <c r="O89" s="49">
        <f t="shared" si="10"/>
        <v>1833</v>
      </c>
      <c r="P89" s="49">
        <f t="shared" si="11"/>
        <v>1820</v>
      </c>
      <c r="Q89" s="49">
        <f t="shared" si="12"/>
        <v>1798</v>
      </c>
      <c r="R89" s="49">
        <f t="shared" si="13"/>
        <v>1808</v>
      </c>
      <c r="S89" s="49">
        <f t="shared" si="14"/>
        <v>1808</v>
      </c>
      <c r="T89" s="49">
        <f t="shared" si="15"/>
        <v>1837</v>
      </c>
      <c r="U89" s="49">
        <f t="shared" si="16"/>
        <v>1834</v>
      </c>
      <c r="V89" s="49">
        <f t="shared" si="17"/>
        <v>1827</v>
      </c>
      <c r="W89" s="49">
        <f t="shared" si="18"/>
        <v>1229</v>
      </c>
      <c r="X89" s="49">
        <f t="shared" si="19"/>
        <v>1229</v>
      </c>
      <c r="Y89" s="49">
        <f t="shared" si="20"/>
        <v>1223</v>
      </c>
    </row>
    <row r="90" spans="1:25" customFormat="1" x14ac:dyDescent="0.2">
      <c r="A90" s="11">
        <v>30</v>
      </c>
      <c r="B90" s="28">
        <v>325</v>
      </c>
      <c r="C90" s="34" t="s">
        <v>5</v>
      </c>
      <c r="D90" s="48">
        <v>0</v>
      </c>
      <c r="E90" s="49">
        <f t="shared" si="0"/>
        <v>723</v>
      </c>
      <c r="F90" s="49">
        <f t="shared" si="1"/>
        <v>955</v>
      </c>
      <c r="G90" s="49">
        <f t="shared" si="2"/>
        <v>1126</v>
      </c>
      <c r="H90" s="49">
        <f t="shared" si="3"/>
        <v>1126</v>
      </c>
      <c r="I90" s="49">
        <f t="shared" si="4"/>
        <v>1126</v>
      </c>
      <c r="J90" s="49">
        <f t="shared" si="5"/>
        <v>1126</v>
      </c>
      <c r="K90" s="49">
        <f t="shared" si="6"/>
        <v>1514</v>
      </c>
      <c r="L90" s="49">
        <f t="shared" si="7"/>
        <v>1514</v>
      </c>
      <c r="M90" s="49">
        <f t="shared" si="8"/>
        <v>1514</v>
      </c>
      <c r="N90" s="49">
        <f t="shared" si="9"/>
        <v>1514</v>
      </c>
      <c r="O90" s="49">
        <f t="shared" si="10"/>
        <v>1560</v>
      </c>
      <c r="P90" s="49">
        <f t="shared" si="11"/>
        <v>1581</v>
      </c>
      <c r="Q90" s="49">
        <f t="shared" si="12"/>
        <v>1603</v>
      </c>
      <c r="R90" s="49">
        <f t="shared" si="13"/>
        <v>1606</v>
      </c>
      <c r="S90" s="49">
        <f t="shared" si="14"/>
        <v>1610</v>
      </c>
      <c r="T90" s="49">
        <f t="shared" si="15"/>
        <v>1543</v>
      </c>
      <c r="U90" s="49">
        <f t="shared" si="16"/>
        <v>1536</v>
      </c>
      <c r="V90" s="49">
        <f t="shared" si="17"/>
        <v>1537</v>
      </c>
      <c r="W90" s="49">
        <f t="shared" si="18"/>
        <v>1148</v>
      </c>
      <c r="X90" s="49">
        <f t="shared" si="19"/>
        <v>1147</v>
      </c>
      <c r="Y90" s="49">
        <f t="shared" si="20"/>
        <v>1213</v>
      </c>
    </row>
    <row r="91" spans="1:25" x14ac:dyDescent="0.2">
      <c r="A91" s="11">
        <v>31</v>
      </c>
      <c r="B91" s="28">
        <v>326</v>
      </c>
      <c r="C91" s="34" t="s">
        <v>21</v>
      </c>
      <c r="D91" s="48">
        <v>0</v>
      </c>
      <c r="E91" s="49">
        <f t="shared" si="0"/>
        <v>174</v>
      </c>
      <c r="F91" s="49">
        <f t="shared" si="1"/>
        <v>287</v>
      </c>
      <c r="G91" s="49">
        <f t="shared" si="2"/>
        <v>330</v>
      </c>
      <c r="H91" s="49">
        <f t="shared" si="3"/>
        <v>330</v>
      </c>
      <c r="I91" s="49">
        <f t="shared" si="4"/>
        <v>330</v>
      </c>
      <c r="J91" s="49">
        <f t="shared" si="5"/>
        <v>330</v>
      </c>
      <c r="K91" s="49">
        <f t="shared" si="6"/>
        <v>385</v>
      </c>
      <c r="L91" s="49">
        <f t="shared" si="7"/>
        <v>385</v>
      </c>
      <c r="M91" s="49">
        <f t="shared" si="8"/>
        <v>385</v>
      </c>
      <c r="N91" s="49">
        <f t="shared" si="9"/>
        <v>385</v>
      </c>
      <c r="O91" s="49">
        <f t="shared" si="10"/>
        <v>445</v>
      </c>
      <c r="P91" s="49">
        <f t="shared" si="11"/>
        <v>448</v>
      </c>
      <c r="Q91" s="49">
        <f t="shared" si="12"/>
        <v>450</v>
      </c>
      <c r="R91" s="49">
        <f t="shared" si="13"/>
        <v>480</v>
      </c>
      <c r="S91" s="49">
        <f t="shared" si="14"/>
        <v>483</v>
      </c>
      <c r="T91" s="49">
        <f t="shared" si="15"/>
        <v>479</v>
      </c>
      <c r="U91" s="49">
        <f t="shared" si="16"/>
        <v>485</v>
      </c>
      <c r="V91" s="49">
        <f t="shared" si="17"/>
        <v>491</v>
      </c>
      <c r="W91" s="49">
        <f t="shared" si="18"/>
        <v>225</v>
      </c>
      <c r="X91" s="49">
        <f t="shared" si="19"/>
        <v>221</v>
      </c>
      <c r="Y91" s="49">
        <f t="shared" si="20"/>
        <v>226</v>
      </c>
    </row>
    <row r="92" spans="1:25" s="11" customFormat="1" x14ac:dyDescent="0.2">
      <c r="A92" s="11">
        <v>32</v>
      </c>
      <c r="B92" s="28">
        <v>327</v>
      </c>
      <c r="C92" s="34" t="s">
        <v>25</v>
      </c>
      <c r="D92" s="48">
        <v>0</v>
      </c>
      <c r="E92" s="49">
        <f t="shared" si="0"/>
        <v>497</v>
      </c>
      <c r="F92" s="49">
        <f t="shared" si="1"/>
        <v>1004</v>
      </c>
      <c r="G92" s="49">
        <f t="shared" si="2"/>
        <v>1158</v>
      </c>
      <c r="H92" s="49">
        <f t="shared" si="3"/>
        <v>1158</v>
      </c>
      <c r="I92" s="49">
        <f t="shared" si="4"/>
        <v>1158</v>
      </c>
      <c r="J92" s="49">
        <f t="shared" si="5"/>
        <v>1158</v>
      </c>
      <c r="K92" s="49">
        <f t="shared" si="6"/>
        <v>1190</v>
      </c>
      <c r="L92" s="49">
        <f t="shared" si="7"/>
        <v>1190</v>
      </c>
      <c r="M92" s="49">
        <f t="shared" si="8"/>
        <v>1190</v>
      </c>
      <c r="N92" s="49">
        <f t="shared" si="9"/>
        <v>1190</v>
      </c>
      <c r="O92" s="49">
        <f t="shared" si="10"/>
        <v>1412</v>
      </c>
      <c r="P92" s="49">
        <f t="shared" si="11"/>
        <v>1424</v>
      </c>
      <c r="Q92" s="49">
        <f t="shared" si="12"/>
        <v>1430</v>
      </c>
      <c r="R92" s="49">
        <f t="shared" si="13"/>
        <v>1431</v>
      </c>
      <c r="S92" s="49">
        <f t="shared" si="14"/>
        <v>1440</v>
      </c>
      <c r="T92" s="49">
        <f t="shared" si="15"/>
        <v>1433</v>
      </c>
      <c r="U92" s="49">
        <f t="shared" si="16"/>
        <v>1436</v>
      </c>
      <c r="V92" s="49">
        <f t="shared" si="17"/>
        <v>1453</v>
      </c>
      <c r="W92" s="49">
        <f t="shared" si="18"/>
        <v>1241</v>
      </c>
      <c r="X92" s="49">
        <f t="shared" si="19"/>
        <v>1236</v>
      </c>
      <c r="Y92" s="49">
        <f t="shared" si="20"/>
        <v>1222</v>
      </c>
    </row>
    <row r="93" spans="1:25" s="11" customFormat="1" x14ac:dyDescent="0.2">
      <c r="A93" s="11">
        <v>33</v>
      </c>
      <c r="B93" s="28">
        <v>335</v>
      </c>
      <c r="C93" s="34" t="s">
        <v>3</v>
      </c>
      <c r="D93" s="48">
        <v>0</v>
      </c>
      <c r="E93" s="49">
        <f t="shared" si="0"/>
        <v>161</v>
      </c>
      <c r="F93" s="49">
        <f t="shared" si="1"/>
        <v>367</v>
      </c>
      <c r="G93" s="49">
        <f t="shared" si="2"/>
        <v>533</v>
      </c>
      <c r="H93" s="49">
        <f t="shared" si="3"/>
        <v>533</v>
      </c>
      <c r="I93" s="49">
        <f t="shared" si="4"/>
        <v>533</v>
      </c>
      <c r="J93" s="49">
        <f t="shared" si="5"/>
        <v>533</v>
      </c>
      <c r="K93" s="49">
        <f t="shared" si="6"/>
        <v>698</v>
      </c>
      <c r="L93" s="49">
        <f t="shared" si="7"/>
        <v>698</v>
      </c>
      <c r="M93" s="49">
        <f t="shared" si="8"/>
        <v>698</v>
      </c>
      <c r="N93" s="49">
        <f t="shared" si="9"/>
        <v>698</v>
      </c>
      <c r="O93" s="49">
        <f t="shared" si="10"/>
        <v>812</v>
      </c>
      <c r="P93" s="49">
        <f t="shared" si="11"/>
        <v>824</v>
      </c>
      <c r="Q93" s="49">
        <f t="shared" si="12"/>
        <v>836</v>
      </c>
      <c r="R93" s="49">
        <f t="shared" si="13"/>
        <v>845</v>
      </c>
      <c r="S93" s="49">
        <f t="shared" si="14"/>
        <v>849</v>
      </c>
      <c r="T93" s="49">
        <f t="shared" si="15"/>
        <v>875</v>
      </c>
      <c r="U93" s="49">
        <f t="shared" si="16"/>
        <v>911</v>
      </c>
      <c r="V93" s="49">
        <f t="shared" si="17"/>
        <v>870</v>
      </c>
      <c r="W93" s="49">
        <f t="shared" si="18"/>
        <v>283</v>
      </c>
      <c r="X93" s="49">
        <f t="shared" si="19"/>
        <v>292</v>
      </c>
      <c r="Y93" s="49">
        <f t="shared" si="20"/>
        <v>293</v>
      </c>
    </row>
    <row r="94" spans="1:25" s="11" customFormat="1" x14ac:dyDescent="0.2">
      <c r="A94" s="11">
        <v>34</v>
      </c>
      <c r="B94" s="28">
        <v>336</v>
      </c>
      <c r="C94" s="34" t="s">
        <v>29</v>
      </c>
      <c r="D94" s="48">
        <v>0</v>
      </c>
      <c r="E94" s="49">
        <f t="shared" si="0"/>
        <v>240</v>
      </c>
      <c r="F94" s="49">
        <f t="shared" si="1"/>
        <v>379</v>
      </c>
      <c r="G94" s="49">
        <f t="shared" si="2"/>
        <v>519</v>
      </c>
      <c r="H94" s="49">
        <f t="shared" si="3"/>
        <v>519</v>
      </c>
      <c r="I94" s="49">
        <f t="shared" si="4"/>
        <v>519</v>
      </c>
      <c r="J94" s="49">
        <f t="shared" si="5"/>
        <v>519</v>
      </c>
      <c r="K94" s="49">
        <f t="shared" si="6"/>
        <v>749</v>
      </c>
      <c r="L94" s="49">
        <f t="shared" si="7"/>
        <v>749</v>
      </c>
      <c r="M94" s="49">
        <f t="shared" si="8"/>
        <v>749</v>
      </c>
      <c r="N94" s="49">
        <f t="shared" si="9"/>
        <v>749</v>
      </c>
      <c r="O94" s="49">
        <f t="shared" si="10"/>
        <v>779</v>
      </c>
      <c r="P94" s="49">
        <f t="shared" si="11"/>
        <v>794</v>
      </c>
      <c r="Q94" s="49">
        <f t="shared" si="12"/>
        <v>844</v>
      </c>
      <c r="R94" s="49">
        <f t="shared" si="13"/>
        <v>858</v>
      </c>
      <c r="S94" s="49">
        <f t="shared" si="14"/>
        <v>830</v>
      </c>
      <c r="T94" s="49">
        <f t="shared" si="15"/>
        <v>826</v>
      </c>
      <c r="U94" s="49">
        <f t="shared" si="16"/>
        <v>836</v>
      </c>
      <c r="V94" s="49">
        <f t="shared" si="17"/>
        <v>841</v>
      </c>
      <c r="W94" s="49">
        <f t="shared" si="18"/>
        <v>-190</v>
      </c>
      <c r="X94" s="49">
        <f t="shared" si="19"/>
        <v>-189</v>
      </c>
      <c r="Y94" s="49">
        <f t="shared" si="20"/>
        <v>-191</v>
      </c>
    </row>
    <row r="95" spans="1:25" s="11" customFormat="1" x14ac:dyDescent="0.2">
      <c r="A95" s="11">
        <v>35</v>
      </c>
      <c r="B95" s="41">
        <v>337</v>
      </c>
      <c r="C95" s="42" t="s">
        <v>41</v>
      </c>
      <c r="D95" s="51">
        <v>0</v>
      </c>
      <c r="E95" s="52">
        <f t="shared" si="0"/>
        <v>582</v>
      </c>
      <c r="F95" s="52">
        <f t="shared" si="1"/>
        <v>800</v>
      </c>
      <c r="G95" s="52">
        <f t="shared" si="2"/>
        <v>1052</v>
      </c>
      <c r="H95" s="52">
        <f t="shared" si="3"/>
        <v>1052</v>
      </c>
      <c r="I95" s="52">
        <f t="shared" si="4"/>
        <v>1052</v>
      </c>
      <c r="J95" s="52">
        <f t="shared" si="5"/>
        <v>1052</v>
      </c>
      <c r="K95" s="52">
        <f t="shared" si="6"/>
        <v>1243</v>
      </c>
      <c r="L95" s="52">
        <f t="shared" si="7"/>
        <v>1243</v>
      </c>
      <c r="M95" s="52">
        <f t="shared" si="8"/>
        <v>1243</v>
      </c>
      <c r="N95" s="52">
        <f t="shared" si="9"/>
        <v>1243</v>
      </c>
      <c r="O95" s="52">
        <f t="shared" si="10"/>
        <v>1463</v>
      </c>
      <c r="P95" s="52">
        <f t="shared" si="11"/>
        <v>1469</v>
      </c>
      <c r="Q95" s="52">
        <f t="shared" si="12"/>
        <v>1482</v>
      </c>
      <c r="R95" s="52">
        <f t="shared" si="13"/>
        <v>1498</v>
      </c>
      <c r="S95" s="52">
        <f t="shared" si="14"/>
        <v>1496</v>
      </c>
      <c r="T95" s="52">
        <f t="shared" si="15"/>
        <v>1479</v>
      </c>
      <c r="U95" s="52">
        <f t="shared" si="16"/>
        <v>1449</v>
      </c>
      <c r="V95" s="52">
        <f t="shared" si="17"/>
        <v>1444</v>
      </c>
      <c r="W95" s="52">
        <f t="shared" si="18"/>
        <v>275</v>
      </c>
      <c r="X95" s="52">
        <f t="shared" si="19"/>
        <v>254</v>
      </c>
      <c r="Y95" s="52">
        <f t="shared" si="20"/>
        <v>259</v>
      </c>
    </row>
    <row r="96" spans="1:25" s="11" customFormat="1" x14ac:dyDescent="0.2">
      <c r="A96" s="11">
        <v>36</v>
      </c>
      <c r="B96" s="28">
        <v>415</v>
      </c>
      <c r="C96" s="34" t="s">
        <v>9</v>
      </c>
      <c r="D96" s="48">
        <v>0</v>
      </c>
      <c r="E96" s="49">
        <f t="shared" si="0"/>
        <v>2502</v>
      </c>
      <c r="F96" s="49">
        <f t="shared" si="1"/>
        <v>2822</v>
      </c>
      <c r="G96" s="49">
        <f t="shared" si="2"/>
        <v>2986</v>
      </c>
      <c r="H96" s="49">
        <f t="shared" si="3"/>
        <v>2986</v>
      </c>
      <c r="I96" s="49">
        <f t="shared" si="4"/>
        <v>2986</v>
      </c>
      <c r="J96" s="49">
        <f t="shared" si="5"/>
        <v>2986</v>
      </c>
      <c r="K96" s="49">
        <f t="shared" si="6"/>
        <v>3856</v>
      </c>
      <c r="L96" s="49">
        <f t="shared" si="7"/>
        <v>3856</v>
      </c>
      <c r="M96" s="49">
        <f t="shared" si="8"/>
        <v>3856</v>
      </c>
      <c r="N96" s="49">
        <f t="shared" si="9"/>
        <v>3856</v>
      </c>
      <c r="O96" s="49">
        <f t="shared" si="10"/>
        <v>4283</v>
      </c>
      <c r="P96" s="49">
        <f t="shared" si="11"/>
        <v>4405</v>
      </c>
      <c r="Q96" s="49">
        <f t="shared" si="12"/>
        <v>4482</v>
      </c>
      <c r="R96" s="49">
        <f t="shared" si="13"/>
        <v>4476</v>
      </c>
      <c r="S96" s="49">
        <f t="shared" si="14"/>
        <v>4597</v>
      </c>
      <c r="T96" s="49">
        <f t="shared" si="15"/>
        <v>4554</v>
      </c>
      <c r="U96" s="49">
        <f t="shared" si="16"/>
        <v>4552</v>
      </c>
      <c r="V96" s="49">
        <f t="shared" si="17"/>
        <v>4566</v>
      </c>
      <c r="W96" s="49">
        <f t="shared" si="18"/>
        <v>3652</v>
      </c>
      <c r="X96" s="49">
        <f t="shared" si="19"/>
        <v>3714</v>
      </c>
      <c r="Y96" s="49">
        <f t="shared" si="20"/>
        <v>3714</v>
      </c>
    </row>
    <row r="97" spans="1:25" s="11" customFormat="1" x14ac:dyDescent="0.2">
      <c r="A97" s="11">
        <v>37</v>
      </c>
      <c r="B97" s="28">
        <v>416</v>
      </c>
      <c r="C97" s="34" t="s">
        <v>27</v>
      </c>
      <c r="D97" s="48">
        <v>0</v>
      </c>
      <c r="E97" s="49">
        <f t="shared" si="0"/>
        <v>421</v>
      </c>
      <c r="F97" s="49">
        <f t="shared" si="1"/>
        <v>550</v>
      </c>
      <c r="G97" s="49">
        <f t="shared" si="2"/>
        <v>583</v>
      </c>
      <c r="H97" s="49">
        <f t="shared" si="3"/>
        <v>583</v>
      </c>
      <c r="I97" s="49">
        <f t="shared" si="4"/>
        <v>583</v>
      </c>
      <c r="J97" s="49">
        <f t="shared" si="5"/>
        <v>583</v>
      </c>
      <c r="K97" s="49">
        <f t="shared" si="6"/>
        <v>652</v>
      </c>
      <c r="L97" s="49">
        <f t="shared" si="7"/>
        <v>652</v>
      </c>
      <c r="M97" s="49">
        <f t="shared" si="8"/>
        <v>652</v>
      </c>
      <c r="N97" s="49">
        <f t="shared" si="9"/>
        <v>652</v>
      </c>
      <c r="O97" s="49">
        <f t="shared" si="10"/>
        <v>663</v>
      </c>
      <c r="P97" s="49">
        <f t="shared" si="11"/>
        <v>686</v>
      </c>
      <c r="Q97" s="49">
        <f t="shared" si="12"/>
        <v>692</v>
      </c>
      <c r="R97" s="49">
        <f t="shared" si="13"/>
        <v>699</v>
      </c>
      <c r="S97" s="49">
        <f t="shared" si="14"/>
        <v>700</v>
      </c>
      <c r="T97" s="49">
        <f t="shared" si="15"/>
        <v>670</v>
      </c>
      <c r="U97" s="49">
        <f t="shared" si="16"/>
        <v>668</v>
      </c>
      <c r="V97" s="49">
        <f t="shared" si="17"/>
        <v>706</v>
      </c>
      <c r="W97" s="49">
        <f t="shared" si="18"/>
        <v>469</v>
      </c>
      <c r="X97" s="49">
        <f t="shared" si="19"/>
        <v>468</v>
      </c>
      <c r="Y97" s="49">
        <f t="shared" si="20"/>
        <v>468</v>
      </c>
    </row>
    <row r="98" spans="1:25" s="1" customFormat="1" x14ac:dyDescent="0.2">
      <c r="A98" s="11">
        <v>38</v>
      </c>
      <c r="B98" s="28">
        <v>417</v>
      </c>
      <c r="C98" s="34" t="s">
        <v>22</v>
      </c>
      <c r="D98" s="48">
        <v>0</v>
      </c>
      <c r="E98" s="49">
        <f t="shared" si="0"/>
        <v>524</v>
      </c>
      <c r="F98" s="49">
        <f t="shared" si="1"/>
        <v>700</v>
      </c>
      <c r="G98" s="49">
        <f t="shared" si="2"/>
        <v>1001</v>
      </c>
      <c r="H98" s="49">
        <f t="shared" si="3"/>
        <v>1001</v>
      </c>
      <c r="I98" s="49">
        <f t="shared" si="4"/>
        <v>1001</v>
      </c>
      <c r="J98" s="49">
        <f t="shared" si="5"/>
        <v>1001</v>
      </c>
      <c r="K98" s="49">
        <f t="shared" si="6"/>
        <v>1146</v>
      </c>
      <c r="L98" s="49">
        <f t="shared" si="7"/>
        <v>1146</v>
      </c>
      <c r="M98" s="49">
        <f t="shared" si="8"/>
        <v>1146</v>
      </c>
      <c r="N98" s="49">
        <f t="shared" si="9"/>
        <v>1146</v>
      </c>
      <c r="O98" s="49">
        <f t="shared" si="10"/>
        <v>1218</v>
      </c>
      <c r="P98" s="49">
        <f t="shared" si="11"/>
        <v>1229</v>
      </c>
      <c r="Q98" s="49">
        <f t="shared" si="12"/>
        <v>1237</v>
      </c>
      <c r="R98" s="49">
        <f t="shared" si="13"/>
        <v>1321</v>
      </c>
      <c r="S98" s="49">
        <f t="shared" si="14"/>
        <v>1332</v>
      </c>
      <c r="T98" s="49">
        <f t="shared" si="15"/>
        <v>1323</v>
      </c>
      <c r="U98" s="49">
        <f t="shared" si="16"/>
        <v>1319</v>
      </c>
      <c r="V98" s="49">
        <f t="shared" si="17"/>
        <v>1314</v>
      </c>
      <c r="W98" s="49">
        <f t="shared" si="18"/>
        <v>965</v>
      </c>
      <c r="X98" s="49">
        <f t="shared" si="19"/>
        <v>984</v>
      </c>
      <c r="Y98" s="49">
        <f t="shared" si="20"/>
        <v>984</v>
      </c>
    </row>
    <row r="99" spans="1:25" s="2" customFormat="1" x14ac:dyDescent="0.2">
      <c r="A99" s="11">
        <v>39</v>
      </c>
      <c r="B99" s="28">
        <v>421</v>
      </c>
      <c r="C99" s="34" t="s">
        <v>39</v>
      </c>
      <c r="D99" s="48">
        <v>0</v>
      </c>
      <c r="E99" s="49">
        <f t="shared" si="0"/>
        <v>-18</v>
      </c>
      <c r="F99" s="49">
        <f t="shared" si="1"/>
        <v>6</v>
      </c>
      <c r="G99" s="49">
        <f t="shared" si="2"/>
        <v>12</v>
      </c>
      <c r="H99" s="49">
        <f t="shared" si="3"/>
        <v>12</v>
      </c>
      <c r="I99" s="49">
        <f t="shared" si="4"/>
        <v>12</v>
      </c>
      <c r="J99" s="49">
        <f t="shared" si="5"/>
        <v>12</v>
      </c>
      <c r="K99" s="49">
        <f t="shared" si="6"/>
        <v>11</v>
      </c>
      <c r="L99" s="49">
        <f t="shared" si="7"/>
        <v>11</v>
      </c>
      <c r="M99" s="49">
        <f t="shared" si="8"/>
        <v>11</v>
      </c>
      <c r="N99" s="49">
        <f t="shared" si="9"/>
        <v>11</v>
      </c>
      <c r="O99" s="49">
        <f t="shared" si="10"/>
        <v>29</v>
      </c>
      <c r="P99" s="49">
        <f t="shared" si="11"/>
        <v>33</v>
      </c>
      <c r="Q99" s="49">
        <f t="shared" si="12"/>
        <v>40</v>
      </c>
      <c r="R99" s="49">
        <f t="shared" si="13"/>
        <v>45</v>
      </c>
      <c r="S99" s="49">
        <f t="shared" si="14"/>
        <v>55</v>
      </c>
      <c r="T99" s="49">
        <f t="shared" si="15"/>
        <v>56</v>
      </c>
      <c r="U99" s="49">
        <f t="shared" si="16"/>
        <v>56</v>
      </c>
      <c r="V99" s="49">
        <f t="shared" si="17"/>
        <v>56</v>
      </c>
      <c r="W99" s="49">
        <f t="shared" si="18"/>
        <v>-5</v>
      </c>
      <c r="X99" s="49">
        <f t="shared" si="19"/>
        <v>-5</v>
      </c>
      <c r="Y99" s="49">
        <f t="shared" si="20"/>
        <v>-5</v>
      </c>
    </row>
    <row r="100" spans="1:25" s="12" customFormat="1" x14ac:dyDescent="0.2">
      <c r="A100" s="11">
        <v>40</v>
      </c>
      <c r="B100" s="28">
        <v>425</v>
      </c>
      <c r="C100" s="34" t="s">
        <v>23</v>
      </c>
      <c r="D100" s="48">
        <v>0</v>
      </c>
      <c r="E100" s="49">
        <f t="shared" si="0"/>
        <v>1108</v>
      </c>
      <c r="F100" s="49">
        <f t="shared" si="1"/>
        <v>1417</v>
      </c>
      <c r="G100" s="49">
        <f t="shared" si="2"/>
        <v>1561</v>
      </c>
      <c r="H100" s="49">
        <f t="shared" si="3"/>
        <v>1561</v>
      </c>
      <c r="I100" s="49">
        <f t="shared" si="4"/>
        <v>1561</v>
      </c>
      <c r="J100" s="49">
        <f t="shared" si="5"/>
        <v>1561</v>
      </c>
      <c r="K100" s="49">
        <f t="shared" si="6"/>
        <v>1654</v>
      </c>
      <c r="L100" s="49">
        <f t="shared" si="7"/>
        <v>1654</v>
      </c>
      <c r="M100" s="49">
        <f t="shared" si="8"/>
        <v>1654</v>
      </c>
      <c r="N100" s="49">
        <f t="shared" si="9"/>
        <v>1654</v>
      </c>
      <c r="O100" s="49">
        <f t="shared" si="10"/>
        <v>1795</v>
      </c>
      <c r="P100" s="49">
        <f t="shared" si="11"/>
        <v>1820</v>
      </c>
      <c r="Q100" s="49">
        <f t="shared" si="12"/>
        <v>1833</v>
      </c>
      <c r="R100" s="49">
        <f t="shared" si="13"/>
        <v>1868</v>
      </c>
      <c r="S100" s="49">
        <f t="shared" si="14"/>
        <v>1862</v>
      </c>
      <c r="T100" s="49">
        <f t="shared" si="15"/>
        <v>1861</v>
      </c>
      <c r="U100" s="49">
        <f t="shared" si="16"/>
        <v>1864</v>
      </c>
      <c r="V100" s="49">
        <f t="shared" si="17"/>
        <v>1900</v>
      </c>
      <c r="W100" s="49">
        <f t="shared" si="18"/>
        <v>1375</v>
      </c>
      <c r="X100" s="49">
        <f t="shared" si="19"/>
        <v>1385</v>
      </c>
      <c r="Y100" s="49">
        <f t="shared" si="20"/>
        <v>1407</v>
      </c>
    </row>
    <row r="101" spans="1:25" x14ac:dyDescent="0.2">
      <c r="A101" s="11">
        <v>41</v>
      </c>
      <c r="B101" s="28">
        <v>426</v>
      </c>
      <c r="C101" s="34" t="s">
        <v>43</v>
      </c>
      <c r="D101" s="48">
        <v>0</v>
      </c>
      <c r="E101" s="49">
        <f t="shared" si="0"/>
        <v>965</v>
      </c>
      <c r="F101" s="49">
        <f t="shared" si="1"/>
        <v>1055</v>
      </c>
      <c r="G101" s="49">
        <f t="shared" si="2"/>
        <v>1327</v>
      </c>
      <c r="H101" s="49">
        <f t="shared" si="3"/>
        <v>1327</v>
      </c>
      <c r="I101" s="49">
        <f t="shared" si="4"/>
        <v>1327</v>
      </c>
      <c r="J101" s="49">
        <f t="shared" si="5"/>
        <v>1327</v>
      </c>
      <c r="K101" s="49">
        <f t="shared" si="6"/>
        <v>1408</v>
      </c>
      <c r="L101" s="49">
        <f t="shared" si="7"/>
        <v>1408</v>
      </c>
      <c r="M101" s="49">
        <f t="shared" si="8"/>
        <v>1408</v>
      </c>
      <c r="N101" s="49">
        <f t="shared" si="9"/>
        <v>1408</v>
      </c>
      <c r="O101" s="49">
        <f t="shared" si="10"/>
        <v>1783</v>
      </c>
      <c r="P101" s="49">
        <f t="shared" si="11"/>
        <v>1800</v>
      </c>
      <c r="Q101" s="49">
        <f t="shared" si="12"/>
        <v>1808</v>
      </c>
      <c r="R101" s="49">
        <f t="shared" si="13"/>
        <v>1833</v>
      </c>
      <c r="S101" s="49">
        <f t="shared" si="14"/>
        <v>1860</v>
      </c>
      <c r="T101" s="49">
        <f t="shared" si="15"/>
        <v>1882</v>
      </c>
      <c r="U101" s="49">
        <f t="shared" si="16"/>
        <v>1871</v>
      </c>
      <c r="V101" s="49">
        <f t="shared" si="17"/>
        <v>1893</v>
      </c>
      <c r="W101" s="49">
        <f t="shared" si="18"/>
        <v>1087</v>
      </c>
      <c r="X101" s="49">
        <f t="shared" si="19"/>
        <v>1090</v>
      </c>
      <c r="Y101" s="49">
        <f t="shared" si="20"/>
        <v>1090</v>
      </c>
    </row>
    <row r="102" spans="1:25" customFormat="1" x14ac:dyDescent="0.2">
      <c r="A102" s="11">
        <v>42</v>
      </c>
      <c r="B102" s="28">
        <v>435</v>
      </c>
      <c r="C102" s="34" t="s">
        <v>24</v>
      </c>
      <c r="D102" s="48">
        <v>0</v>
      </c>
      <c r="E102" s="49">
        <f t="shared" si="0"/>
        <v>97</v>
      </c>
      <c r="F102" s="49">
        <f t="shared" si="1"/>
        <v>151</v>
      </c>
      <c r="G102" s="49">
        <f t="shared" si="2"/>
        <v>172</v>
      </c>
      <c r="H102" s="49">
        <f t="shared" si="3"/>
        <v>172</v>
      </c>
      <c r="I102" s="49">
        <f t="shared" si="4"/>
        <v>172</v>
      </c>
      <c r="J102" s="49">
        <f t="shared" si="5"/>
        <v>172</v>
      </c>
      <c r="K102" s="49">
        <f t="shared" si="6"/>
        <v>162</v>
      </c>
      <c r="L102" s="49">
        <f t="shared" si="7"/>
        <v>162</v>
      </c>
      <c r="M102" s="49">
        <f t="shared" si="8"/>
        <v>162</v>
      </c>
      <c r="N102" s="49">
        <f t="shared" si="9"/>
        <v>162</v>
      </c>
      <c r="O102" s="49">
        <f t="shared" si="10"/>
        <v>184</v>
      </c>
      <c r="P102" s="49">
        <f t="shared" si="11"/>
        <v>198</v>
      </c>
      <c r="Q102" s="49">
        <f t="shared" si="12"/>
        <v>202</v>
      </c>
      <c r="R102" s="49">
        <f t="shared" si="13"/>
        <v>207</v>
      </c>
      <c r="S102" s="49">
        <f t="shared" si="14"/>
        <v>211</v>
      </c>
      <c r="T102" s="49">
        <f t="shared" si="15"/>
        <v>207</v>
      </c>
      <c r="U102" s="49">
        <f t="shared" si="16"/>
        <v>206</v>
      </c>
      <c r="V102" s="49">
        <f t="shared" si="17"/>
        <v>207</v>
      </c>
      <c r="W102" s="49">
        <f t="shared" si="18"/>
        <v>35</v>
      </c>
      <c r="X102" s="49">
        <f t="shared" si="19"/>
        <v>37</v>
      </c>
      <c r="Y102" s="49">
        <f t="shared" si="20"/>
        <v>55</v>
      </c>
    </row>
    <row r="103" spans="1:25" s="25" customFormat="1" x14ac:dyDescent="0.2">
      <c r="A103" s="11">
        <v>43</v>
      </c>
      <c r="B103" s="28">
        <v>436</v>
      </c>
      <c r="C103" s="34" t="s">
        <v>4</v>
      </c>
      <c r="D103" s="48">
        <v>0</v>
      </c>
      <c r="E103" s="49">
        <f t="shared" si="0"/>
        <v>1333</v>
      </c>
      <c r="F103" s="49">
        <f t="shared" si="1"/>
        <v>1954</v>
      </c>
      <c r="G103" s="49">
        <f t="shared" si="2"/>
        <v>2234</v>
      </c>
      <c r="H103" s="49">
        <f t="shared" si="3"/>
        <v>2234</v>
      </c>
      <c r="I103" s="49">
        <f t="shared" si="4"/>
        <v>2234</v>
      </c>
      <c r="J103" s="49">
        <f t="shared" si="5"/>
        <v>2234</v>
      </c>
      <c r="K103" s="49">
        <f t="shared" si="6"/>
        <v>2318</v>
      </c>
      <c r="L103" s="49">
        <f t="shared" si="7"/>
        <v>2318</v>
      </c>
      <c r="M103" s="49">
        <f t="shared" si="8"/>
        <v>2318</v>
      </c>
      <c r="N103" s="49">
        <f t="shared" si="9"/>
        <v>2318</v>
      </c>
      <c r="O103" s="49">
        <f t="shared" si="10"/>
        <v>2482</v>
      </c>
      <c r="P103" s="49">
        <f t="shared" si="11"/>
        <v>2503</v>
      </c>
      <c r="Q103" s="49">
        <f t="shared" si="12"/>
        <v>2598</v>
      </c>
      <c r="R103" s="49">
        <f t="shared" si="13"/>
        <v>2610</v>
      </c>
      <c r="S103" s="49">
        <f t="shared" si="14"/>
        <v>2639</v>
      </c>
      <c r="T103" s="49">
        <f t="shared" si="15"/>
        <v>2637</v>
      </c>
      <c r="U103" s="49">
        <f t="shared" si="16"/>
        <v>2623</v>
      </c>
      <c r="V103" s="49">
        <f t="shared" si="17"/>
        <v>2637</v>
      </c>
      <c r="W103" s="49">
        <f t="shared" si="18"/>
        <v>1221</v>
      </c>
      <c r="X103" s="49">
        <f t="shared" si="19"/>
        <v>1067</v>
      </c>
      <c r="Y103" s="49">
        <f t="shared" si="20"/>
        <v>1168</v>
      </c>
    </row>
    <row r="104" spans="1:25" customFormat="1" x14ac:dyDescent="0.2">
      <c r="A104" s="11">
        <v>44</v>
      </c>
      <c r="B104" s="41">
        <v>437</v>
      </c>
      <c r="C104" s="42" t="s">
        <v>26</v>
      </c>
      <c r="D104" s="51">
        <v>0</v>
      </c>
      <c r="E104" s="52">
        <f t="shared" si="0"/>
        <v>285</v>
      </c>
      <c r="F104" s="52">
        <f t="shared" si="1"/>
        <v>564</v>
      </c>
      <c r="G104" s="52">
        <f t="shared" si="2"/>
        <v>732</v>
      </c>
      <c r="H104" s="52">
        <f t="shared" si="3"/>
        <v>732</v>
      </c>
      <c r="I104" s="52">
        <f t="shared" si="4"/>
        <v>732</v>
      </c>
      <c r="J104" s="52">
        <f t="shared" si="5"/>
        <v>732</v>
      </c>
      <c r="K104" s="52">
        <f t="shared" si="6"/>
        <v>977</v>
      </c>
      <c r="L104" s="52">
        <f t="shared" si="7"/>
        <v>977</v>
      </c>
      <c r="M104" s="52">
        <f t="shared" si="8"/>
        <v>977</v>
      </c>
      <c r="N104" s="52">
        <f t="shared" si="9"/>
        <v>977</v>
      </c>
      <c r="O104" s="52">
        <f t="shared" si="10"/>
        <v>1634</v>
      </c>
      <c r="P104" s="52">
        <f t="shared" si="11"/>
        <v>1650</v>
      </c>
      <c r="Q104" s="52">
        <f t="shared" si="12"/>
        <v>1661</v>
      </c>
      <c r="R104" s="52">
        <f t="shared" si="13"/>
        <v>1718</v>
      </c>
      <c r="S104" s="52">
        <f t="shared" si="14"/>
        <v>1802</v>
      </c>
      <c r="T104" s="52">
        <f t="shared" si="15"/>
        <v>1804</v>
      </c>
      <c r="U104" s="52">
        <f t="shared" si="16"/>
        <v>1791</v>
      </c>
      <c r="V104" s="52">
        <f t="shared" si="17"/>
        <v>1756</v>
      </c>
      <c r="W104" s="52">
        <f t="shared" si="18"/>
        <v>1134</v>
      </c>
      <c r="X104" s="52">
        <f t="shared" si="19"/>
        <v>1137</v>
      </c>
      <c r="Y104" s="52">
        <f t="shared" si="20"/>
        <v>1131</v>
      </c>
    </row>
    <row r="105" spans="1:25" x14ac:dyDescent="0.2">
      <c r="A105" s="11">
        <v>45</v>
      </c>
      <c r="B105" s="11"/>
      <c r="C105" s="11"/>
      <c r="D105" s="54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</row>
    <row r="106" spans="1:25" s="11" customFormat="1" x14ac:dyDescent="0.2">
      <c r="A106" s="11">
        <v>46</v>
      </c>
      <c r="B106" s="28" t="s">
        <v>1</v>
      </c>
      <c r="C106" s="34" t="s">
        <v>32</v>
      </c>
      <c r="D106" s="48">
        <v>0</v>
      </c>
      <c r="E106" s="49">
        <f t="shared" si="0"/>
        <v>20578</v>
      </c>
      <c r="F106" s="49">
        <f t="shared" si="1"/>
        <v>28116</v>
      </c>
      <c r="G106" s="49">
        <f t="shared" si="2"/>
        <v>33617</v>
      </c>
      <c r="H106" s="49">
        <f t="shared" si="3"/>
        <v>33617</v>
      </c>
      <c r="I106" s="49">
        <f t="shared" si="4"/>
        <v>33617</v>
      </c>
      <c r="J106" s="49">
        <f t="shared" si="5"/>
        <v>33617</v>
      </c>
      <c r="K106" s="49">
        <f t="shared" si="6"/>
        <v>38208</v>
      </c>
      <c r="L106" s="49">
        <f t="shared" si="7"/>
        <v>38208</v>
      </c>
      <c r="M106" s="49">
        <f t="shared" si="8"/>
        <v>38208</v>
      </c>
      <c r="N106" s="49">
        <f t="shared" si="9"/>
        <v>38208</v>
      </c>
      <c r="O106" s="49">
        <f t="shared" si="10"/>
        <v>42768</v>
      </c>
      <c r="P106" s="49">
        <f t="shared" si="11"/>
        <v>43385</v>
      </c>
      <c r="Q106" s="49">
        <f t="shared" si="12"/>
        <v>43983</v>
      </c>
      <c r="R106" s="49">
        <f t="shared" si="13"/>
        <v>44531</v>
      </c>
      <c r="S106" s="49">
        <f t="shared" si="14"/>
        <v>45176</v>
      </c>
      <c r="T106" s="49">
        <f t="shared" si="15"/>
        <v>44689</v>
      </c>
      <c r="U106" s="49">
        <f t="shared" si="16"/>
        <v>45015</v>
      </c>
      <c r="V106" s="49">
        <f t="shared" si="17"/>
        <v>45159</v>
      </c>
      <c r="W106" s="49">
        <f t="shared" si="18"/>
        <v>27747</v>
      </c>
      <c r="X106" s="11">
        <f t="shared" si="19"/>
        <v>27697</v>
      </c>
      <c r="Y106" s="11">
        <f t="shared" si="20"/>
        <v>27897</v>
      </c>
    </row>
    <row r="107" spans="1:25" s="11" customFormat="1" x14ac:dyDescent="0.2"/>
    <row r="108" spans="1:25" s="11" customFormat="1" x14ac:dyDescent="0.2">
      <c r="D108" s="11" t="s">
        <v>56</v>
      </c>
      <c r="E108" s="11">
        <f>MIN(E61:E104)</f>
        <v>-18</v>
      </c>
      <c r="F108" s="11">
        <f t="shared" ref="F108:R108" si="21">MIN(F61:F104)</f>
        <v>-1</v>
      </c>
      <c r="G108" s="11">
        <f t="shared" si="21"/>
        <v>-1</v>
      </c>
      <c r="H108" s="11">
        <f t="shared" si="21"/>
        <v>-1</v>
      </c>
      <c r="I108" s="11">
        <f t="shared" si="21"/>
        <v>-1</v>
      </c>
      <c r="J108" s="11">
        <f t="shared" si="21"/>
        <v>-1</v>
      </c>
      <c r="K108" s="11">
        <f t="shared" si="21"/>
        <v>1</v>
      </c>
      <c r="L108" s="11">
        <f t="shared" si="21"/>
        <v>1</v>
      </c>
      <c r="M108" s="11">
        <f t="shared" si="21"/>
        <v>1</v>
      </c>
      <c r="N108" s="11">
        <f t="shared" si="21"/>
        <v>1</v>
      </c>
      <c r="O108" s="11">
        <f t="shared" si="21"/>
        <v>14</v>
      </c>
      <c r="P108" s="11">
        <f t="shared" si="21"/>
        <v>14</v>
      </c>
      <c r="Q108" s="11">
        <f t="shared" si="21"/>
        <v>14</v>
      </c>
      <c r="R108" s="11">
        <f t="shared" si="21"/>
        <v>14</v>
      </c>
      <c r="S108" s="11">
        <f t="shared" ref="S108:X108" si="22">MIN(S61:S104)</f>
        <v>15</v>
      </c>
      <c r="T108" s="11">
        <f t="shared" si="22"/>
        <v>-321</v>
      </c>
      <c r="U108" s="11">
        <f t="shared" si="22"/>
        <v>16</v>
      </c>
      <c r="V108" s="11">
        <f t="shared" si="22"/>
        <v>9</v>
      </c>
      <c r="W108" s="11">
        <f t="shared" si="22"/>
        <v>-233</v>
      </c>
      <c r="X108" s="11">
        <f t="shared" si="22"/>
        <v>-236</v>
      </c>
      <c r="Y108" s="11">
        <f t="shared" ref="Y108" si="23">MIN(Y61:Y104)</f>
        <v>-237</v>
      </c>
    </row>
    <row r="109" spans="1:25" s="11" customFormat="1" x14ac:dyDescent="0.2">
      <c r="D109" s="11" t="s">
        <v>57</v>
      </c>
      <c r="E109" s="11">
        <f>MAX(E61:E104)</f>
        <v>2502</v>
      </c>
      <c r="F109" s="11">
        <f t="shared" ref="F109:R109" si="24">MAX(F61:F104)</f>
        <v>2822</v>
      </c>
      <c r="G109" s="11">
        <f t="shared" si="24"/>
        <v>2986</v>
      </c>
      <c r="H109" s="11">
        <f t="shared" si="24"/>
        <v>2986</v>
      </c>
      <c r="I109" s="11">
        <f t="shared" si="24"/>
        <v>2986</v>
      </c>
      <c r="J109" s="11">
        <f t="shared" si="24"/>
        <v>2986</v>
      </c>
      <c r="K109" s="11">
        <f t="shared" si="24"/>
        <v>3856</v>
      </c>
      <c r="L109" s="11">
        <f t="shared" si="24"/>
        <v>3856</v>
      </c>
      <c r="M109" s="11">
        <f t="shared" si="24"/>
        <v>3856</v>
      </c>
      <c r="N109" s="11">
        <f t="shared" si="24"/>
        <v>3856</v>
      </c>
      <c r="O109" s="11">
        <f t="shared" si="24"/>
        <v>4283</v>
      </c>
      <c r="P109" s="11">
        <f t="shared" si="24"/>
        <v>4405</v>
      </c>
      <c r="Q109" s="11">
        <f t="shared" si="24"/>
        <v>4482</v>
      </c>
      <c r="R109" s="11">
        <f t="shared" si="24"/>
        <v>4476</v>
      </c>
      <c r="S109" s="11">
        <f t="shared" ref="S109:X109" si="25">MAX(S61:S104)</f>
        <v>4597</v>
      </c>
      <c r="T109" s="11">
        <f t="shared" si="25"/>
        <v>4554</v>
      </c>
      <c r="U109" s="11">
        <f t="shared" si="25"/>
        <v>4552</v>
      </c>
      <c r="V109" s="11">
        <f t="shared" si="25"/>
        <v>4566</v>
      </c>
      <c r="W109" s="11">
        <f t="shared" si="25"/>
        <v>3652</v>
      </c>
      <c r="X109" s="11">
        <f t="shared" si="25"/>
        <v>3714</v>
      </c>
      <c r="Y109" s="11">
        <f t="shared" ref="Y109" si="26">MAX(Y61:Y104)</f>
        <v>3714</v>
      </c>
    </row>
    <row r="110" spans="1:25" s="11" customFormat="1" x14ac:dyDescent="0.2"/>
    <row r="111" spans="1:25" s="11" customFormat="1" x14ac:dyDescent="0.2"/>
    <row r="112" spans="1:25" s="1" customFormat="1" x14ac:dyDescent="0.2"/>
    <row r="113" spans="1:25" s="2" customFormat="1" ht="15.75" customHeight="1" x14ac:dyDescent="0.2">
      <c r="A113" s="25"/>
      <c r="B113" s="25"/>
      <c r="C113" s="96" t="s">
        <v>58</v>
      </c>
      <c r="D113" s="96"/>
      <c r="E113" s="96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25" s="12" customForma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25" x14ac:dyDescent="0.2">
      <c r="A115" s="11"/>
      <c r="B115" s="42" t="s">
        <v>52</v>
      </c>
      <c r="C115" s="42" t="s">
        <v>51</v>
      </c>
      <c r="D115" s="64">
        <v>1988</v>
      </c>
      <c r="E115" s="65">
        <v>1992</v>
      </c>
      <c r="F115" s="65">
        <v>1996</v>
      </c>
      <c r="G115" s="65">
        <v>2000</v>
      </c>
      <c r="H115" s="65">
        <v>2001</v>
      </c>
      <c r="I115" s="65">
        <v>2002</v>
      </c>
      <c r="J115" s="65">
        <v>2003</v>
      </c>
      <c r="K115" s="65">
        <v>2004</v>
      </c>
      <c r="L115" s="65">
        <v>2005</v>
      </c>
      <c r="M115" s="65">
        <v>2006</v>
      </c>
      <c r="N115" s="65">
        <v>2007</v>
      </c>
      <c r="O115" s="66">
        <v>2008</v>
      </c>
      <c r="P115" s="66">
        <v>2009</v>
      </c>
      <c r="Q115" s="66">
        <v>2010</v>
      </c>
      <c r="R115" s="66">
        <v>2011</v>
      </c>
      <c r="S115" s="66">
        <v>2012</v>
      </c>
      <c r="T115" s="66">
        <v>2013</v>
      </c>
      <c r="U115" s="66">
        <v>2014</v>
      </c>
      <c r="V115" s="66">
        <v>2015</v>
      </c>
      <c r="W115" s="66">
        <f>W6</f>
        <v>2016</v>
      </c>
      <c r="X115" s="66">
        <f>X6</f>
        <v>2017</v>
      </c>
      <c r="Y115" s="66">
        <f>Y6</f>
        <v>2018</v>
      </c>
    </row>
    <row r="116" spans="1:25" customFormat="1" x14ac:dyDescent="0.2">
      <c r="A116" s="11">
        <v>1</v>
      </c>
      <c r="B116" s="21">
        <v>111</v>
      </c>
      <c r="C116" s="23" t="s">
        <v>2</v>
      </c>
      <c r="D116" s="48">
        <v>0</v>
      </c>
      <c r="E116" s="74">
        <f>E7/$D$7%-100</f>
        <v>0</v>
      </c>
      <c r="F116" s="74">
        <f t="shared" ref="F116:R116" si="27">F7/$D$7%-100</f>
        <v>1.8</v>
      </c>
      <c r="G116" s="74">
        <f t="shared" si="27"/>
        <v>1.7</v>
      </c>
      <c r="H116" s="74">
        <f t="shared" si="27"/>
        <v>1.7</v>
      </c>
      <c r="I116" s="74">
        <f t="shared" si="27"/>
        <v>1.7</v>
      </c>
      <c r="J116" s="74">
        <f t="shared" si="27"/>
        <v>1.7</v>
      </c>
      <c r="K116" s="74">
        <f t="shared" si="27"/>
        <v>1.7</v>
      </c>
      <c r="L116" s="74">
        <f t="shared" si="27"/>
        <v>1.7</v>
      </c>
      <c r="M116" s="74">
        <f t="shared" si="27"/>
        <v>1.7</v>
      </c>
      <c r="N116" s="74">
        <f t="shared" si="27"/>
        <v>1.7</v>
      </c>
      <c r="O116" s="74">
        <f t="shared" si="27"/>
        <v>2.1</v>
      </c>
      <c r="P116" s="74">
        <f t="shared" si="27"/>
        <v>2.1</v>
      </c>
      <c r="Q116" s="74">
        <f t="shared" si="27"/>
        <v>2.1</v>
      </c>
      <c r="R116" s="74">
        <f t="shared" si="27"/>
        <v>2.1</v>
      </c>
      <c r="S116" s="74">
        <f>S7/$D$7%-100</f>
        <v>2.1</v>
      </c>
      <c r="T116" s="74">
        <f>T7/D7%-100</f>
        <v>2.1</v>
      </c>
      <c r="U116" s="74">
        <f>U7/D7%-100</f>
        <v>2.2000000000000002</v>
      </c>
      <c r="V116" s="74">
        <f>V7/D7%-100</f>
        <v>2.2000000000000002</v>
      </c>
      <c r="W116" s="74">
        <f>W7/D7%-100</f>
        <v>0.2</v>
      </c>
      <c r="X116" s="74">
        <f>X7/D7%-100</f>
        <v>0.2</v>
      </c>
      <c r="Y116" s="74">
        <f>Y7/D7%-100</f>
        <v>0.2</v>
      </c>
    </row>
    <row r="117" spans="1:25" s="25" customFormat="1" x14ac:dyDescent="0.2">
      <c r="A117" s="11">
        <v>2</v>
      </c>
      <c r="B117" s="21">
        <v>115</v>
      </c>
      <c r="C117" s="22" t="s">
        <v>8</v>
      </c>
      <c r="D117" s="48">
        <v>0</v>
      </c>
      <c r="E117" s="74">
        <f>E8/$D$8%-100</f>
        <v>5.0999999999999996</v>
      </c>
      <c r="F117" s="74">
        <f t="shared" ref="F117:R117" si="28">F8/$D$8%-100</f>
        <v>5.0999999999999996</v>
      </c>
      <c r="G117" s="74">
        <f t="shared" si="28"/>
        <v>5.0999999999999996</v>
      </c>
      <c r="H117" s="74">
        <f t="shared" si="28"/>
        <v>5.0999999999999996</v>
      </c>
      <c r="I117" s="74">
        <f t="shared" si="28"/>
        <v>5.0999999999999996</v>
      </c>
      <c r="J117" s="74">
        <f t="shared" si="28"/>
        <v>5.0999999999999996</v>
      </c>
      <c r="K117" s="74">
        <f t="shared" si="28"/>
        <v>5.2</v>
      </c>
      <c r="L117" s="74">
        <f t="shared" si="28"/>
        <v>5.2</v>
      </c>
      <c r="M117" s="74">
        <f t="shared" si="28"/>
        <v>5.2</v>
      </c>
      <c r="N117" s="74">
        <f t="shared" si="28"/>
        <v>5.2</v>
      </c>
      <c r="O117" s="74">
        <f t="shared" si="28"/>
        <v>5.4</v>
      </c>
      <c r="P117" s="74">
        <f t="shared" si="28"/>
        <v>5.4</v>
      </c>
      <c r="Q117" s="74">
        <f t="shared" si="28"/>
        <v>5.4</v>
      </c>
      <c r="R117" s="74">
        <f t="shared" si="28"/>
        <v>5.3</v>
      </c>
      <c r="S117" s="74">
        <f>S8/$D$8%-100</f>
        <v>5.2</v>
      </c>
      <c r="T117" s="74">
        <f t="shared" ref="T117:T161" si="29">T8/D8%-100</f>
        <v>5.4</v>
      </c>
      <c r="U117" s="74">
        <f t="shared" ref="U117:U161" si="30">U8/D8%-100</f>
        <v>5.4</v>
      </c>
      <c r="V117" s="74">
        <f t="shared" ref="V117:V161" si="31">V8/D8%-100</f>
        <v>4.9000000000000004</v>
      </c>
      <c r="W117" s="74">
        <f t="shared" ref="W117:W161" si="32">W8/D8%-100</f>
        <v>4.3</v>
      </c>
      <c r="X117" s="74">
        <f t="shared" ref="X117:X161" si="33">X8/D8%-100</f>
        <v>4.3</v>
      </c>
      <c r="Y117" s="74">
        <f t="shared" ref="Y117:Y161" si="34">Y8/D8%-100</f>
        <v>4.3</v>
      </c>
    </row>
    <row r="118" spans="1:25" customFormat="1" x14ac:dyDescent="0.2">
      <c r="A118" s="11">
        <v>3</v>
      </c>
      <c r="B118" s="28">
        <v>116</v>
      </c>
      <c r="C118" s="34" t="s">
        <v>28</v>
      </c>
      <c r="D118" s="48">
        <v>0</v>
      </c>
      <c r="E118" s="74">
        <f>E9/$D$9%-100</f>
        <v>3.8</v>
      </c>
      <c r="F118" s="74">
        <f t="shared" ref="F118:R118" si="35">F9/$D$9%-100</f>
        <v>4.3</v>
      </c>
      <c r="G118" s="74">
        <f t="shared" si="35"/>
        <v>4.9000000000000004</v>
      </c>
      <c r="H118" s="74">
        <f t="shared" si="35"/>
        <v>4.9000000000000004</v>
      </c>
      <c r="I118" s="74">
        <f t="shared" si="35"/>
        <v>4.9000000000000004</v>
      </c>
      <c r="J118" s="74">
        <f t="shared" si="35"/>
        <v>4.9000000000000004</v>
      </c>
      <c r="K118" s="74">
        <f t="shared" si="35"/>
        <v>5.2</v>
      </c>
      <c r="L118" s="74">
        <f t="shared" si="35"/>
        <v>5.2</v>
      </c>
      <c r="M118" s="74">
        <f t="shared" si="35"/>
        <v>5.2</v>
      </c>
      <c r="N118" s="74">
        <f t="shared" si="35"/>
        <v>5.2</v>
      </c>
      <c r="O118" s="74">
        <f t="shared" si="35"/>
        <v>5.3</v>
      </c>
      <c r="P118" s="74">
        <f t="shared" si="35"/>
        <v>5.4</v>
      </c>
      <c r="Q118" s="74">
        <f t="shared" si="35"/>
        <v>5.4</v>
      </c>
      <c r="R118" s="74">
        <f t="shared" si="35"/>
        <v>5.4</v>
      </c>
      <c r="S118" s="74">
        <f>S9/$D$9%-100</f>
        <v>5.4</v>
      </c>
      <c r="T118" s="74">
        <f t="shared" si="29"/>
        <v>5.7</v>
      </c>
      <c r="U118" s="74">
        <f t="shared" si="30"/>
        <v>5.7</v>
      </c>
      <c r="V118" s="74">
        <f t="shared" si="31"/>
        <v>5.7</v>
      </c>
      <c r="W118" s="74">
        <f t="shared" si="32"/>
        <v>4.7</v>
      </c>
      <c r="X118" s="74">
        <f t="shared" si="33"/>
        <v>4.7</v>
      </c>
      <c r="Y118" s="74">
        <f t="shared" si="34"/>
        <v>4.7</v>
      </c>
    </row>
    <row r="119" spans="1:25" x14ac:dyDescent="0.2">
      <c r="A119" s="11">
        <v>4</v>
      </c>
      <c r="B119" s="21">
        <v>117</v>
      </c>
      <c r="C119" s="22" t="s">
        <v>30</v>
      </c>
      <c r="D119" s="48">
        <v>0</v>
      </c>
      <c r="E119" s="74">
        <f>E10/$D$10%-100</f>
        <v>2.2999999999999998</v>
      </c>
      <c r="F119" s="74">
        <f t="shared" ref="F119:R119" si="36">F10/$D$10%-100</f>
        <v>3.5</v>
      </c>
      <c r="G119" s="74">
        <f t="shared" si="36"/>
        <v>4.2</v>
      </c>
      <c r="H119" s="74">
        <f t="shared" si="36"/>
        <v>4.2</v>
      </c>
      <c r="I119" s="74">
        <f t="shared" si="36"/>
        <v>4.2</v>
      </c>
      <c r="J119" s="74">
        <f t="shared" si="36"/>
        <v>4.2</v>
      </c>
      <c r="K119" s="74">
        <f t="shared" si="36"/>
        <v>4.5</v>
      </c>
      <c r="L119" s="74">
        <f t="shared" si="36"/>
        <v>4.5</v>
      </c>
      <c r="M119" s="74">
        <f t="shared" si="36"/>
        <v>4.5</v>
      </c>
      <c r="N119" s="74">
        <f t="shared" si="36"/>
        <v>4.5</v>
      </c>
      <c r="O119" s="74">
        <f t="shared" si="36"/>
        <v>4.7</v>
      </c>
      <c r="P119" s="74">
        <f t="shared" si="36"/>
        <v>4.8</v>
      </c>
      <c r="Q119" s="74">
        <f t="shared" si="36"/>
        <v>4.9000000000000004</v>
      </c>
      <c r="R119" s="74">
        <f t="shared" si="36"/>
        <v>4.9000000000000004</v>
      </c>
      <c r="S119" s="74">
        <f>S10/$D$10%-100</f>
        <v>4.9000000000000004</v>
      </c>
      <c r="T119" s="74">
        <f t="shared" si="29"/>
        <v>4.9000000000000004</v>
      </c>
      <c r="U119" s="74">
        <f t="shared" si="30"/>
        <v>5</v>
      </c>
      <c r="V119" s="74">
        <f t="shared" si="31"/>
        <v>5</v>
      </c>
      <c r="W119" s="74">
        <f t="shared" si="32"/>
        <v>3.6</v>
      </c>
      <c r="X119" s="74">
        <f t="shared" si="33"/>
        <v>3.6</v>
      </c>
      <c r="Y119" s="74">
        <f t="shared" si="34"/>
        <v>3.7</v>
      </c>
    </row>
    <row r="120" spans="1:25" s="11" customFormat="1" x14ac:dyDescent="0.2">
      <c r="A120" s="11">
        <v>5</v>
      </c>
      <c r="B120" s="21">
        <v>118</v>
      </c>
      <c r="C120" s="22" t="s">
        <v>49</v>
      </c>
      <c r="D120" s="48">
        <v>0</v>
      </c>
      <c r="E120" s="74">
        <f>E11/$D$11%-100</f>
        <v>2</v>
      </c>
      <c r="F120" s="74">
        <f t="shared" ref="F120:R120" si="37">F11/$D$11%-100</f>
        <v>3.9</v>
      </c>
      <c r="G120" s="74">
        <f t="shared" si="37"/>
        <v>3.8</v>
      </c>
      <c r="H120" s="74">
        <f t="shared" si="37"/>
        <v>3.8</v>
      </c>
      <c r="I120" s="74">
        <f t="shared" si="37"/>
        <v>3.8</v>
      </c>
      <c r="J120" s="74">
        <f t="shared" si="37"/>
        <v>3.8</v>
      </c>
      <c r="K120" s="74">
        <f t="shared" si="37"/>
        <v>4.3</v>
      </c>
      <c r="L120" s="74">
        <f t="shared" si="37"/>
        <v>4.3</v>
      </c>
      <c r="M120" s="74">
        <f t="shared" si="37"/>
        <v>4.3</v>
      </c>
      <c r="N120" s="74">
        <f t="shared" si="37"/>
        <v>4.3</v>
      </c>
      <c r="O120" s="74">
        <f t="shared" si="37"/>
        <v>4.7</v>
      </c>
      <c r="P120" s="74">
        <f t="shared" si="37"/>
        <v>4.8</v>
      </c>
      <c r="Q120" s="74">
        <f t="shared" si="37"/>
        <v>4.8</v>
      </c>
      <c r="R120" s="74">
        <f t="shared" si="37"/>
        <v>4.7</v>
      </c>
      <c r="S120" s="74">
        <f>S11/$D$11%-100</f>
        <v>4.7</v>
      </c>
      <c r="T120" s="74">
        <f t="shared" si="29"/>
        <v>4.7</v>
      </c>
      <c r="U120" s="74">
        <f t="shared" si="30"/>
        <v>4.7</v>
      </c>
      <c r="V120" s="74">
        <f t="shared" si="31"/>
        <v>4.7</v>
      </c>
      <c r="W120" s="74">
        <f t="shared" si="32"/>
        <v>3.6</v>
      </c>
      <c r="X120" s="74">
        <f t="shared" si="33"/>
        <v>3.6</v>
      </c>
      <c r="Y120" s="74">
        <f t="shared" si="34"/>
        <v>3.6</v>
      </c>
    </row>
    <row r="121" spans="1:25" s="11" customFormat="1" x14ac:dyDescent="0.2">
      <c r="A121" s="11">
        <v>6</v>
      </c>
      <c r="B121" s="21">
        <v>119</v>
      </c>
      <c r="C121" s="22" t="s">
        <v>10</v>
      </c>
      <c r="D121" s="48">
        <v>0</v>
      </c>
      <c r="E121" s="74">
        <f>E12/$D$12%-100</f>
        <v>2.2000000000000002</v>
      </c>
      <c r="F121" s="74">
        <f t="shared" ref="F121:R121" si="38">F12/$D$12%-100</f>
        <v>3.4</v>
      </c>
      <c r="G121" s="74">
        <f t="shared" si="38"/>
        <v>3.9</v>
      </c>
      <c r="H121" s="74">
        <f t="shared" si="38"/>
        <v>3.9</v>
      </c>
      <c r="I121" s="74">
        <f t="shared" si="38"/>
        <v>3.9</v>
      </c>
      <c r="J121" s="74">
        <f t="shared" si="38"/>
        <v>3.9</v>
      </c>
      <c r="K121" s="74">
        <f t="shared" si="38"/>
        <v>4.2</v>
      </c>
      <c r="L121" s="74">
        <f t="shared" si="38"/>
        <v>4.2</v>
      </c>
      <c r="M121" s="74">
        <f t="shared" si="38"/>
        <v>4.2</v>
      </c>
      <c r="N121" s="74">
        <f t="shared" si="38"/>
        <v>4.2</v>
      </c>
      <c r="O121" s="74">
        <f t="shared" si="38"/>
        <v>4.4000000000000004</v>
      </c>
      <c r="P121" s="74">
        <f t="shared" si="38"/>
        <v>4.4000000000000004</v>
      </c>
      <c r="Q121" s="74">
        <f t="shared" si="38"/>
        <v>4.4000000000000004</v>
      </c>
      <c r="R121" s="74">
        <f t="shared" si="38"/>
        <v>4.4000000000000004</v>
      </c>
      <c r="S121" s="74">
        <f>S12/$D$12%-100</f>
        <v>4.5</v>
      </c>
      <c r="T121" s="74">
        <f t="shared" si="29"/>
        <v>4.4000000000000004</v>
      </c>
      <c r="U121" s="74">
        <f t="shared" si="30"/>
        <v>4.3</v>
      </c>
      <c r="V121" s="74">
        <f t="shared" si="31"/>
        <v>4.4000000000000004</v>
      </c>
      <c r="W121" s="74">
        <f t="shared" si="32"/>
        <v>3.9</v>
      </c>
      <c r="X121" s="74">
        <f t="shared" si="33"/>
        <v>3.9</v>
      </c>
      <c r="Y121" s="74">
        <f t="shared" si="34"/>
        <v>3.9</v>
      </c>
    </row>
    <row r="122" spans="1:25" s="11" customFormat="1" x14ac:dyDescent="0.2">
      <c r="A122" s="11">
        <v>7</v>
      </c>
      <c r="B122" s="21">
        <v>121</v>
      </c>
      <c r="C122" s="22" t="s">
        <v>33</v>
      </c>
      <c r="D122" s="48">
        <v>0</v>
      </c>
      <c r="E122" s="74">
        <f>E13/$D$13%-100</f>
        <v>5.6</v>
      </c>
      <c r="F122" s="74">
        <f t="shared" ref="F122:R122" si="39">F13/$D$13%-100</f>
        <v>5.9</v>
      </c>
      <c r="G122" s="74">
        <f t="shared" si="39"/>
        <v>5.9</v>
      </c>
      <c r="H122" s="74">
        <f t="shared" si="39"/>
        <v>5.9</v>
      </c>
      <c r="I122" s="74">
        <f t="shared" si="39"/>
        <v>5.9</v>
      </c>
      <c r="J122" s="74">
        <f t="shared" si="39"/>
        <v>5.9</v>
      </c>
      <c r="K122" s="74">
        <f t="shared" si="39"/>
        <v>7.6</v>
      </c>
      <c r="L122" s="74">
        <f t="shared" si="39"/>
        <v>7.6</v>
      </c>
      <c r="M122" s="74">
        <f t="shared" si="39"/>
        <v>7.6</v>
      </c>
      <c r="N122" s="74">
        <f t="shared" si="39"/>
        <v>7.6</v>
      </c>
      <c r="O122" s="74">
        <f t="shared" si="39"/>
        <v>8.1</v>
      </c>
      <c r="P122" s="74">
        <f t="shared" si="39"/>
        <v>8.1</v>
      </c>
      <c r="Q122" s="74">
        <f t="shared" si="39"/>
        <v>8.1</v>
      </c>
      <c r="R122" s="74">
        <f t="shared" si="39"/>
        <v>8.1999999999999993</v>
      </c>
      <c r="S122" s="74">
        <f>S13/$D$13%-100</f>
        <v>8.1</v>
      </c>
      <c r="T122" s="74">
        <f t="shared" si="29"/>
        <v>8.1</v>
      </c>
      <c r="U122" s="74">
        <f t="shared" si="30"/>
        <v>8.1</v>
      </c>
      <c r="V122" s="74">
        <f t="shared" si="31"/>
        <v>7.9</v>
      </c>
      <c r="W122" s="74">
        <f t="shared" si="32"/>
        <v>2.4</v>
      </c>
      <c r="X122" s="74">
        <f t="shared" si="33"/>
        <v>2.4</v>
      </c>
      <c r="Y122" s="74">
        <f t="shared" si="34"/>
        <v>2.4</v>
      </c>
    </row>
    <row r="123" spans="1:25" s="11" customFormat="1" x14ac:dyDescent="0.2">
      <c r="A123" s="11">
        <v>8</v>
      </c>
      <c r="B123" s="21">
        <v>125</v>
      </c>
      <c r="C123" s="22" t="s">
        <v>42</v>
      </c>
      <c r="D123" s="48">
        <v>0</v>
      </c>
      <c r="E123" s="74">
        <f>E14/$D$14%-100</f>
        <v>4.4000000000000004</v>
      </c>
      <c r="F123" s="74">
        <f t="shared" ref="F123:R123" si="40">F14/$D$14%-100</f>
        <v>7</v>
      </c>
      <c r="G123" s="74">
        <f t="shared" si="40"/>
        <v>7.2</v>
      </c>
      <c r="H123" s="74">
        <f t="shared" si="40"/>
        <v>7.2</v>
      </c>
      <c r="I123" s="74">
        <f t="shared" si="40"/>
        <v>7.2</v>
      </c>
      <c r="J123" s="74">
        <f t="shared" si="40"/>
        <v>7.2</v>
      </c>
      <c r="K123" s="74">
        <f t="shared" si="40"/>
        <v>7.6</v>
      </c>
      <c r="L123" s="74">
        <f t="shared" si="40"/>
        <v>7.6</v>
      </c>
      <c r="M123" s="74">
        <f t="shared" si="40"/>
        <v>7.6</v>
      </c>
      <c r="N123" s="74">
        <f t="shared" si="40"/>
        <v>7.6</v>
      </c>
      <c r="O123" s="74">
        <f t="shared" si="40"/>
        <v>8</v>
      </c>
      <c r="P123" s="74">
        <f t="shared" si="40"/>
        <v>8</v>
      </c>
      <c r="Q123" s="74">
        <f t="shared" si="40"/>
        <v>8.1</v>
      </c>
      <c r="R123" s="74">
        <f t="shared" si="40"/>
        <v>8.1</v>
      </c>
      <c r="S123" s="74">
        <f>S14/$D$14%-100</f>
        <v>8.1</v>
      </c>
      <c r="T123" s="74">
        <f t="shared" si="29"/>
        <v>8</v>
      </c>
      <c r="U123" s="74">
        <f t="shared" si="30"/>
        <v>8</v>
      </c>
      <c r="V123" s="74">
        <f t="shared" si="31"/>
        <v>8</v>
      </c>
      <c r="W123" s="74">
        <f t="shared" si="32"/>
        <v>6.8</v>
      </c>
      <c r="X123" s="74">
        <f t="shared" si="33"/>
        <v>6.8</v>
      </c>
      <c r="Y123" s="74">
        <f t="shared" si="34"/>
        <v>6.8</v>
      </c>
    </row>
    <row r="124" spans="1:25" s="11" customFormat="1" x14ac:dyDescent="0.2">
      <c r="A124" s="11">
        <v>9</v>
      </c>
      <c r="B124" s="21">
        <v>126</v>
      </c>
      <c r="C124" s="22" t="s">
        <v>11</v>
      </c>
      <c r="D124" s="48">
        <v>0</v>
      </c>
      <c r="E124" s="74">
        <f>E15/$D$15%-100</f>
        <v>2.9</v>
      </c>
      <c r="F124" s="74">
        <f t="shared" ref="F124:R124" si="41">F15/$D$15%-100</f>
        <v>4.4000000000000004</v>
      </c>
      <c r="G124" s="74">
        <f t="shared" si="41"/>
        <v>6.2</v>
      </c>
      <c r="H124" s="74">
        <f t="shared" si="41"/>
        <v>6.2</v>
      </c>
      <c r="I124" s="74">
        <f t="shared" si="41"/>
        <v>6.2</v>
      </c>
      <c r="J124" s="74">
        <f t="shared" si="41"/>
        <v>6.2</v>
      </c>
      <c r="K124" s="74">
        <f t="shared" si="41"/>
        <v>6.7</v>
      </c>
      <c r="L124" s="74">
        <f t="shared" si="41"/>
        <v>6.7</v>
      </c>
      <c r="M124" s="74">
        <f t="shared" si="41"/>
        <v>6.7</v>
      </c>
      <c r="N124" s="74">
        <f t="shared" si="41"/>
        <v>6.7</v>
      </c>
      <c r="O124" s="74">
        <f t="shared" si="41"/>
        <v>6.9</v>
      </c>
      <c r="P124" s="74">
        <f t="shared" si="41"/>
        <v>6.9</v>
      </c>
      <c r="Q124" s="74">
        <f t="shared" si="41"/>
        <v>6.9</v>
      </c>
      <c r="R124" s="74">
        <f t="shared" si="41"/>
        <v>7</v>
      </c>
      <c r="S124" s="74">
        <f>S15/$D$15%-100</f>
        <v>7.5</v>
      </c>
      <c r="T124" s="74">
        <f t="shared" si="29"/>
        <v>7.5</v>
      </c>
      <c r="U124" s="74">
        <f t="shared" si="30"/>
        <v>7.5</v>
      </c>
      <c r="V124" s="74">
        <f t="shared" si="31"/>
        <v>7.5</v>
      </c>
      <c r="W124" s="74">
        <f t="shared" si="32"/>
        <v>4.4000000000000004</v>
      </c>
      <c r="X124" s="74">
        <f t="shared" si="33"/>
        <v>4.4000000000000004</v>
      </c>
      <c r="Y124" s="74">
        <f t="shared" si="34"/>
        <v>4.4000000000000004</v>
      </c>
    </row>
    <row r="125" spans="1:25" s="11" customFormat="1" x14ac:dyDescent="0.2">
      <c r="A125" s="11">
        <v>10</v>
      </c>
      <c r="B125" s="21">
        <v>127</v>
      </c>
      <c r="C125" s="22" t="s">
        <v>12</v>
      </c>
      <c r="D125" s="48">
        <v>0</v>
      </c>
      <c r="E125" s="74">
        <f>E16/$D$16%-100</f>
        <v>1.6</v>
      </c>
      <c r="F125" s="74">
        <f t="shared" ref="F125:R125" si="42">F16/$D$16%-100</f>
        <v>2.4</v>
      </c>
      <c r="G125" s="74">
        <f t="shared" si="42"/>
        <v>3.1</v>
      </c>
      <c r="H125" s="74">
        <f t="shared" si="42"/>
        <v>3.1</v>
      </c>
      <c r="I125" s="74">
        <f t="shared" si="42"/>
        <v>3.1</v>
      </c>
      <c r="J125" s="74">
        <f t="shared" si="42"/>
        <v>3.1</v>
      </c>
      <c r="K125" s="74">
        <f t="shared" si="42"/>
        <v>3.5</v>
      </c>
      <c r="L125" s="74">
        <f t="shared" si="42"/>
        <v>3.5</v>
      </c>
      <c r="M125" s="74">
        <f t="shared" si="42"/>
        <v>3.5</v>
      </c>
      <c r="N125" s="74">
        <f t="shared" si="42"/>
        <v>3.5</v>
      </c>
      <c r="O125" s="74">
        <f t="shared" si="42"/>
        <v>4.3</v>
      </c>
      <c r="P125" s="74">
        <f t="shared" si="42"/>
        <v>4.3</v>
      </c>
      <c r="Q125" s="74">
        <f t="shared" si="42"/>
        <v>4.5999999999999996</v>
      </c>
      <c r="R125" s="74">
        <f t="shared" si="42"/>
        <v>4.5999999999999996</v>
      </c>
      <c r="S125" s="74">
        <f>S16/$D$16%-100</f>
        <v>4.8</v>
      </c>
      <c r="T125" s="74">
        <f t="shared" si="29"/>
        <v>4.8</v>
      </c>
      <c r="U125" s="74">
        <f t="shared" si="30"/>
        <v>4.8</v>
      </c>
      <c r="V125" s="74">
        <f t="shared" si="31"/>
        <v>4.8</v>
      </c>
      <c r="W125" s="74">
        <f t="shared" si="32"/>
        <v>3.8</v>
      </c>
      <c r="X125" s="74">
        <f t="shared" si="33"/>
        <v>3.8</v>
      </c>
      <c r="Y125" s="74">
        <f t="shared" si="34"/>
        <v>3.8</v>
      </c>
    </row>
    <row r="126" spans="1:25" s="1" customFormat="1" x14ac:dyDescent="0.2">
      <c r="A126" s="11">
        <v>11</v>
      </c>
      <c r="B126" s="21">
        <v>128</v>
      </c>
      <c r="C126" s="22" t="s">
        <v>13</v>
      </c>
      <c r="D126" s="48">
        <v>0</v>
      </c>
      <c r="E126" s="74">
        <f>E17/$D$17%-100</f>
        <v>1.1000000000000001</v>
      </c>
      <c r="F126" s="74">
        <f t="shared" ref="F126:R126" si="43">F17/$D$17%-100</f>
        <v>1.7</v>
      </c>
      <c r="G126" s="74">
        <f t="shared" si="43"/>
        <v>3.1</v>
      </c>
      <c r="H126" s="74">
        <f t="shared" si="43"/>
        <v>3.1</v>
      </c>
      <c r="I126" s="74">
        <f t="shared" si="43"/>
        <v>3.1</v>
      </c>
      <c r="J126" s="74">
        <f t="shared" si="43"/>
        <v>3.1</v>
      </c>
      <c r="K126" s="74">
        <f t="shared" si="43"/>
        <v>3.4</v>
      </c>
      <c r="L126" s="74">
        <f t="shared" si="43"/>
        <v>3.4</v>
      </c>
      <c r="M126" s="74">
        <f t="shared" si="43"/>
        <v>3.4</v>
      </c>
      <c r="N126" s="74">
        <f t="shared" si="43"/>
        <v>3.4</v>
      </c>
      <c r="O126" s="74">
        <f t="shared" si="43"/>
        <v>4.0999999999999996</v>
      </c>
      <c r="P126" s="74">
        <f t="shared" si="43"/>
        <v>4.0999999999999996</v>
      </c>
      <c r="Q126" s="74">
        <f t="shared" si="43"/>
        <v>4.0999999999999996</v>
      </c>
      <c r="R126" s="74">
        <f t="shared" si="43"/>
        <v>4.0999999999999996</v>
      </c>
      <c r="S126" s="74">
        <f>S17/$D$17%-100</f>
        <v>4.0999999999999996</v>
      </c>
      <c r="T126" s="74">
        <f t="shared" si="29"/>
        <v>4</v>
      </c>
      <c r="U126" s="74">
        <f t="shared" si="30"/>
        <v>4.0999999999999996</v>
      </c>
      <c r="V126" s="74">
        <f t="shared" si="31"/>
        <v>4.0999999999999996</v>
      </c>
      <c r="W126" s="74">
        <f t="shared" si="32"/>
        <v>2.6</v>
      </c>
      <c r="X126" s="74">
        <f t="shared" si="33"/>
        <v>2.6</v>
      </c>
      <c r="Y126" s="74">
        <f t="shared" si="34"/>
        <v>2.6</v>
      </c>
    </row>
    <row r="127" spans="1:25" s="2" customFormat="1" x14ac:dyDescent="0.2">
      <c r="A127" s="11">
        <v>12</v>
      </c>
      <c r="B127" s="21">
        <v>135</v>
      </c>
      <c r="C127" s="22" t="s">
        <v>14</v>
      </c>
      <c r="D127" s="48">
        <v>0</v>
      </c>
      <c r="E127" s="74">
        <f>E18/$D$18%-100</f>
        <v>0.6</v>
      </c>
      <c r="F127" s="74">
        <f t="shared" ref="F127:R127" si="44">F18/$D$18%-100</f>
        <v>1.1000000000000001</v>
      </c>
      <c r="G127" s="74">
        <f t="shared" si="44"/>
        <v>1.2</v>
      </c>
      <c r="H127" s="74">
        <f t="shared" si="44"/>
        <v>1.2</v>
      </c>
      <c r="I127" s="74">
        <f t="shared" si="44"/>
        <v>1.2</v>
      </c>
      <c r="J127" s="74">
        <f t="shared" si="44"/>
        <v>1.2</v>
      </c>
      <c r="K127" s="74">
        <f t="shared" si="44"/>
        <v>1.2</v>
      </c>
      <c r="L127" s="74">
        <f t="shared" si="44"/>
        <v>1.2</v>
      </c>
      <c r="M127" s="74">
        <f t="shared" si="44"/>
        <v>1.2</v>
      </c>
      <c r="N127" s="74">
        <f t="shared" si="44"/>
        <v>1.2</v>
      </c>
      <c r="O127" s="74">
        <f t="shared" si="44"/>
        <v>1</v>
      </c>
      <c r="P127" s="74">
        <f t="shared" si="44"/>
        <v>1</v>
      </c>
      <c r="Q127" s="74">
        <f t="shared" si="44"/>
        <v>1</v>
      </c>
      <c r="R127" s="74">
        <f t="shared" si="44"/>
        <v>1</v>
      </c>
      <c r="S127" s="74">
        <f>S18/$D$18%-100</f>
        <v>1</v>
      </c>
      <c r="T127" s="74">
        <f t="shared" si="29"/>
        <v>1</v>
      </c>
      <c r="U127" s="74">
        <f t="shared" si="30"/>
        <v>1</v>
      </c>
      <c r="V127" s="74">
        <f t="shared" si="31"/>
        <v>1</v>
      </c>
      <c r="W127" s="74">
        <f t="shared" si="32"/>
        <v>0.7</v>
      </c>
      <c r="X127" s="74">
        <f t="shared" si="33"/>
        <v>0.7</v>
      </c>
      <c r="Y127" s="74">
        <f t="shared" si="34"/>
        <v>0.7</v>
      </c>
    </row>
    <row r="128" spans="1:25" s="12" customFormat="1" x14ac:dyDescent="0.2">
      <c r="A128" s="11">
        <v>13</v>
      </c>
      <c r="B128" s="37">
        <v>136</v>
      </c>
      <c r="C128" s="38" t="s">
        <v>15</v>
      </c>
      <c r="D128" s="51">
        <v>0</v>
      </c>
      <c r="E128" s="75">
        <f>E19/$D$19%-100</f>
        <v>2.7</v>
      </c>
      <c r="F128" s="75">
        <f t="shared" ref="F128:R128" si="45">F19/$D$19%-100</f>
        <v>3.5</v>
      </c>
      <c r="G128" s="75">
        <f t="shared" si="45"/>
        <v>4.3</v>
      </c>
      <c r="H128" s="75">
        <f t="shared" si="45"/>
        <v>4.3</v>
      </c>
      <c r="I128" s="75">
        <f t="shared" si="45"/>
        <v>4.3</v>
      </c>
      <c r="J128" s="75">
        <f t="shared" si="45"/>
        <v>4.3</v>
      </c>
      <c r="K128" s="75">
        <f t="shared" si="45"/>
        <v>4.8</v>
      </c>
      <c r="L128" s="75">
        <f t="shared" si="45"/>
        <v>4.8</v>
      </c>
      <c r="M128" s="75">
        <f t="shared" si="45"/>
        <v>4.8</v>
      </c>
      <c r="N128" s="75">
        <f t="shared" si="45"/>
        <v>4.8</v>
      </c>
      <c r="O128" s="75">
        <f t="shared" si="45"/>
        <v>5.0999999999999996</v>
      </c>
      <c r="P128" s="75">
        <f t="shared" si="45"/>
        <v>5.2</v>
      </c>
      <c r="Q128" s="75">
        <f t="shared" si="45"/>
        <v>5.3</v>
      </c>
      <c r="R128" s="75">
        <f t="shared" si="45"/>
        <v>5.5</v>
      </c>
      <c r="S128" s="75">
        <f>S19/$D$19%-100</f>
        <v>5.6</v>
      </c>
      <c r="T128" s="75">
        <f t="shared" si="29"/>
        <v>5.7</v>
      </c>
      <c r="U128" s="75">
        <f t="shared" si="30"/>
        <v>5.6</v>
      </c>
      <c r="V128" s="75">
        <f t="shared" si="31"/>
        <v>5.7</v>
      </c>
      <c r="W128" s="75">
        <f t="shared" si="32"/>
        <v>4.2</v>
      </c>
      <c r="X128" s="75">
        <f t="shared" si="33"/>
        <v>4.2</v>
      </c>
      <c r="Y128" s="75">
        <f t="shared" si="34"/>
        <v>4.2</v>
      </c>
    </row>
    <row r="129" spans="1:25" x14ac:dyDescent="0.2">
      <c r="A129" s="11">
        <v>14</v>
      </c>
      <c r="B129" s="21">
        <v>211</v>
      </c>
      <c r="C129" s="22" t="s">
        <v>34</v>
      </c>
      <c r="D129" s="48">
        <v>0</v>
      </c>
      <c r="E129" s="74">
        <f>E20/$D$20%-100</f>
        <v>2.8</v>
      </c>
      <c r="F129" s="74">
        <f t="shared" ref="F129:R129" si="46">F20/$D$20%-100</f>
        <v>3.2</v>
      </c>
      <c r="G129" s="74">
        <f t="shared" si="46"/>
        <v>3.1</v>
      </c>
      <c r="H129" s="74">
        <f t="shared" si="46"/>
        <v>3.1</v>
      </c>
      <c r="I129" s="74">
        <f t="shared" si="46"/>
        <v>3.1</v>
      </c>
      <c r="J129" s="74">
        <f t="shared" si="46"/>
        <v>3.1</v>
      </c>
      <c r="K129" s="74">
        <f t="shared" si="46"/>
        <v>3.1</v>
      </c>
      <c r="L129" s="74">
        <f t="shared" si="46"/>
        <v>3.1</v>
      </c>
      <c r="M129" s="74">
        <f t="shared" si="46"/>
        <v>3.1</v>
      </c>
      <c r="N129" s="74">
        <f t="shared" si="46"/>
        <v>3.1</v>
      </c>
      <c r="O129" s="74">
        <f t="shared" si="46"/>
        <v>3.1</v>
      </c>
      <c r="P129" s="74">
        <f t="shared" si="46"/>
        <v>3.2</v>
      </c>
      <c r="Q129" s="74">
        <f t="shared" si="46"/>
        <v>3.2</v>
      </c>
      <c r="R129" s="74">
        <f t="shared" si="46"/>
        <v>3.2</v>
      </c>
      <c r="S129" s="74">
        <f>S20/$D$20%-100</f>
        <v>3.3</v>
      </c>
      <c r="T129" s="74">
        <f t="shared" si="29"/>
        <v>3.3</v>
      </c>
      <c r="U129" s="74">
        <f t="shared" si="30"/>
        <v>3.3</v>
      </c>
      <c r="V129" s="74">
        <f t="shared" si="31"/>
        <v>3.4</v>
      </c>
      <c r="W129" s="74">
        <f t="shared" si="32"/>
        <v>2</v>
      </c>
      <c r="X129" s="74">
        <f t="shared" si="33"/>
        <v>2</v>
      </c>
      <c r="Y129" s="74">
        <f t="shared" si="34"/>
        <v>2</v>
      </c>
    </row>
    <row r="130" spans="1:25" customFormat="1" x14ac:dyDescent="0.2">
      <c r="A130" s="11">
        <v>15</v>
      </c>
      <c r="B130" s="21">
        <v>212</v>
      </c>
      <c r="C130" s="22" t="s">
        <v>35</v>
      </c>
      <c r="D130" s="48">
        <v>0</v>
      </c>
      <c r="E130" s="74">
        <f>E21/$D$21%-100</f>
        <v>0.7</v>
      </c>
      <c r="F130" s="74">
        <f t="shared" ref="F130:R130" si="47">F21/$D$21%-100</f>
        <v>1.4</v>
      </c>
      <c r="G130" s="74">
        <f t="shared" si="47"/>
        <v>1.4</v>
      </c>
      <c r="H130" s="74">
        <f t="shared" si="47"/>
        <v>1.4</v>
      </c>
      <c r="I130" s="74">
        <f t="shared" si="47"/>
        <v>1.4</v>
      </c>
      <c r="J130" s="74">
        <f t="shared" si="47"/>
        <v>1.4</v>
      </c>
      <c r="K130" s="74">
        <f t="shared" si="47"/>
        <v>1.8</v>
      </c>
      <c r="L130" s="74">
        <f t="shared" si="47"/>
        <v>1.8</v>
      </c>
      <c r="M130" s="74">
        <f t="shared" si="47"/>
        <v>1.8</v>
      </c>
      <c r="N130" s="74">
        <f t="shared" si="47"/>
        <v>1.8</v>
      </c>
      <c r="O130" s="74">
        <f t="shared" si="47"/>
        <v>1.7</v>
      </c>
      <c r="P130" s="74">
        <f t="shared" si="47"/>
        <v>1.4</v>
      </c>
      <c r="Q130" s="74">
        <f t="shared" si="47"/>
        <v>1.5</v>
      </c>
      <c r="R130" s="74">
        <f t="shared" si="47"/>
        <v>1.6</v>
      </c>
      <c r="S130" s="74">
        <f>S21/$D$21%-100</f>
        <v>1.7</v>
      </c>
      <c r="T130" s="74">
        <f t="shared" si="29"/>
        <v>1.7</v>
      </c>
      <c r="U130" s="74">
        <f t="shared" si="30"/>
        <v>1.6</v>
      </c>
      <c r="V130" s="74">
        <f t="shared" si="31"/>
        <v>1.6</v>
      </c>
      <c r="W130" s="74">
        <f t="shared" si="32"/>
        <v>0</v>
      </c>
      <c r="X130" s="74">
        <f t="shared" si="33"/>
        <v>-0.2</v>
      </c>
      <c r="Y130" s="74">
        <f t="shared" si="34"/>
        <v>-0.2</v>
      </c>
    </row>
    <row r="131" spans="1:25" s="25" customFormat="1" x14ac:dyDescent="0.2">
      <c r="A131" s="11">
        <v>16</v>
      </c>
      <c r="B131" s="21">
        <v>215</v>
      </c>
      <c r="C131" s="22" t="s">
        <v>31</v>
      </c>
      <c r="D131" s="48">
        <v>0</v>
      </c>
      <c r="E131" s="74">
        <f>E22/$D$22%-100</f>
        <v>0</v>
      </c>
      <c r="F131" s="74">
        <f t="shared" ref="F131:R131" si="48">F22/$D$22%-100</f>
        <v>0.1</v>
      </c>
      <c r="G131" s="74">
        <f t="shared" si="48"/>
        <v>0.5</v>
      </c>
      <c r="H131" s="74">
        <f t="shared" si="48"/>
        <v>0.5</v>
      </c>
      <c r="I131" s="74">
        <f t="shared" si="48"/>
        <v>0.5</v>
      </c>
      <c r="J131" s="74">
        <f t="shared" si="48"/>
        <v>0.5</v>
      </c>
      <c r="K131" s="74">
        <f t="shared" si="48"/>
        <v>0.6</v>
      </c>
      <c r="L131" s="74">
        <f t="shared" si="48"/>
        <v>0.6</v>
      </c>
      <c r="M131" s="74">
        <f t="shared" si="48"/>
        <v>0.6</v>
      </c>
      <c r="N131" s="74">
        <f t="shared" si="48"/>
        <v>0.6</v>
      </c>
      <c r="O131" s="74">
        <f t="shared" si="48"/>
        <v>0.7</v>
      </c>
      <c r="P131" s="74">
        <f t="shared" si="48"/>
        <v>0.8</v>
      </c>
      <c r="Q131" s="74">
        <f t="shared" si="48"/>
        <v>0.9</v>
      </c>
      <c r="R131" s="74">
        <f t="shared" si="48"/>
        <v>0.9</v>
      </c>
      <c r="S131" s="74">
        <f>S22/$D$22%-100</f>
        <v>0.9</v>
      </c>
      <c r="T131" s="74">
        <f t="shared" si="29"/>
        <v>1</v>
      </c>
      <c r="U131" s="74">
        <f t="shared" si="30"/>
        <v>0.9</v>
      </c>
      <c r="V131" s="74">
        <f t="shared" si="31"/>
        <v>1.1000000000000001</v>
      </c>
      <c r="W131" s="74">
        <f t="shared" si="32"/>
        <v>-0.3</v>
      </c>
      <c r="X131" s="74">
        <f t="shared" si="33"/>
        <v>-0.3</v>
      </c>
      <c r="Y131" s="74">
        <f t="shared" si="34"/>
        <v>-0.3</v>
      </c>
    </row>
    <row r="132" spans="1:25" customFormat="1" x14ac:dyDescent="0.2">
      <c r="A132" s="11">
        <v>17</v>
      </c>
      <c r="B132" s="21">
        <v>216</v>
      </c>
      <c r="C132" s="22" t="s">
        <v>44</v>
      </c>
      <c r="D132" s="48">
        <v>0</v>
      </c>
      <c r="E132" s="74">
        <f>E23/$D$23%-100</f>
        <v>0.2</v>
      </c>
      <c r="F132" s="74">
        <f t="shared" ref="F132:R132" si="49">F23/$D$23%-100</f>
        <v>0.1</v>
      </c>
      <c r="G132" s="74">
        <f t="shared" si="49"/>
        <v>0.1</v>
      </c>
      <c r="H132" s="74">
        <f t="shared" si="49"/>
        <v>0.1</v>
      </c>
      <c r="I132" s="74">
        <f t="shared" si="49"/>
        <v>0.1</v>
      </c>
      <c r="J132" s="74">
        <f t="shared" si="49"/>
        <v>0.1</v>
      </c>
      <c r="K132" s="74">
        <f t="shared" si="49"/>
        <v>0</v>
      </c>
      <c r="L132" s="74">
        <f t="shared" si="49"/>
        <v>0</v>
      </c>
      <c r="M132" s="74">
        <f t="shared" si="49"/>
        <v>0</v>
      </c>
      <c r="N132" s="74">
        <f t="shared" si="49"/>
        <v>0</v>
      </c>
      <c r="O132" s="74">
        <f t="shared" si="49"/>
        <v>0.4</v>
      </c>
      <c r="P132" s="74">
        <f t="shared" si="49"/>
        <v>0.7</v>
      </c>
      <c r="Q132" s="74">
        <f t="shared" si="49"/>
        <v>0.7</v>
      </c>
      <c r="R132" s="74">
        <f t="shared" si="49"/>
        <v>0.7</v>
      </c>
      <c r="S132" s="74">
        <f>S23/$D$23%-100</f>
        <v>0.7</v>
      </c>
      <c r="T132" s="74">
        <f t="shared" si="29"/>
        <v>0.7</v>
      </c>
      <c r="U132" s="74">
        <f t="shared" si="30"/>
        <v>0.7</v>
      </c>
      <c r="V132" s="74">
        <f t="shared" si="31"/>
        <v>0.7</v>
      </c>
      <c r="W132" s="74">
        <f t="shared" si="32"/>
        <v>-0.6</v>
      </c>
      <c r="X132" s="74">
        <f t="shared" si="33"/>
        <v>-0.6</v>
      </c>
      <c r="Y132" s="74">
        <f t="shared" si="34"/>
        <v>-0.6</v>
      </c>
    </row>
    <row r="133" spans="1:25" x14ac:dyDescent="0.2">
      <c r="A133" s="11">
        <v>18</v>
      </c>
      <c r="B133" s="21">
        <v>221</v>
      </c>
      <c r="C133" s="22" t="s">
        <v>36</v>
      </c>
      <c r="D133" s="48">
        <v>0</v>
      </c>
      <c r="E133" s="74">
        <f>E24/$D$24%-100</f>
        <v>0</v>
      </c>
      <c r="F133" s="74">
        <f t="shared" ref="F133:R133" si="50">F24/$D$24%-100</f>
        <v>0</v>
      </c>
      <c r="G133" s="74">
        <f t="shared" si="50"/>
        <v>0</v>
      </c>
      <c r="H133" s="74">
        <f t="shared" si="50"/>
        <v>0</v>
      </c>
      <c r="I133" s="74">
        <f t="shared" si="50"/>
        <v>0</v>
      </c>
      <c r="J133" s="74">
        <f t="shared" si="50"/>
        <v>0</v>
      </c>
      <c r="K133" s="74">
        <f t="shared" si="50"/>
        <v>0</v>
      </c>
      <c r="L133" s="74">
        <f t="shared" si="50"/>
        <v>0</v>
      </c>
      <c r="M133" s="74">
        <f t="shared" si="50"/>
        <v>0</v>
      </c>
      <c r="N133" s="74">
        <f t="shared" si="50"/>
        <v>0</v>
      </c>
      <c r="O133" s="74">
        <f t="shared" si="50"/>
        <v>0.3</v>
      </c>
      <c r="P133" s="74">
        <f t="shared" si="50"/>
        <v>0.3</v>
      </c>
      <c r="Q133" s="74">
        <f t="shared" si="50"/>
        <v>0.3</v>
      </c>
      <c r="R133" s="74">
        <f t="shared" si="50"/>
        <v>0.3</v>
      </c>
      <c r="S133" s="74">
        <f>S24/$D$24%-100</f>
        <v>0.3</v>
      </c>
      <c r="T133" s="74">
        <f t="shared" si="29"/>
        <v>0.3</v>
      </c>
      <c r="U133" s="74">
        <f t="shared" si="30"/>
        <v>0.4</v>
      </c>
      <c r="V133" s="74">
        <f t="shared" si="31"/>
        <v>0.2</v>
      </c>
      <c r="W133" s="74">
        <f t="shared" si="32"/>
        <v>-0.3</v>
      </c>
      <c r="X133" s="74">
        <f t="shared" si="33"/>
        <v>-0.4</v>
      </c>
      <c r="Y133" s="74">
        <f t="shared" si="34"/>
        <v>-0.4</v>
      </c>
    </row>
    <row r="134" spans="1:25" s="11" customFormat="1" x14ac:dyDescent="0.2">
      <c r="A134" s="11">
        <v>19</v>
      </c>
      <c r="B134" s="28">
        <v>222</v>
      </c>
      <c r="C134" s="34" t="s">
        <v>37</v>
      </c>
      <c r="D134" s="48">
        <v>0</v>
      </c>
      <c r="E134" s="74">
        <f>E25/$D$25%-100</f>
        <v>3</v>
      </c>
      <c r="F134" s="74">
        <f t="shared" ref="F134:R134" si="51">F25/$D$25%-100</f>
        <v>5.9</v>
      </c>
      <c r="G134" s="74">
        <f t="shared" si="51"/>
        <v>8.4</v>
      </c>
      <c r="H134" s="74">
        <f t="shared" si="51"/>
        <v>8.4</v>
      </c>
      <c r="I134" s="74">
        <f t="shared" si="51"/>
        <v>8.4</v>
      </c>
      <c r="J134" s="74">
        <f t="shared" si="51"/>
        <v>8.4</v>
      </c>
      <c r="K134" s="74">
        <f t="shared" si="51"/>
        <v>8.5</v>
      </c>
      <c r="L134" s="74">
        <f t="shared" si="51"/>
        <v>8.5</v>
      </c>
      <c r="M134" s="74">
        <f t="shared" si="51"/>
        <v>8.5</v>
      </c>
      <c r="N134" s="74">
        <f t="shared" si="51"/>
        <v>8.5</v>
      </c>
      <c r="O134" s="74">
        <f t="shared" si="51"/>
        <v>6.4</v>
      </c>
      <c r="P134" s="74">
        <f t="shared" si="51"/>
        <v>6.4</v>
      </c>
      <c r="Q134" s="74">
        <f t="shared" si="51"/>
        <v>6.4</v>
      </c>
      <c r="R134" s="74">
        <f t="shared" si="51"/>
        <v>6.4</v>
      </c>
      <c r="S134" s="74">
        <f>S25/$D$25%-100</f>
        <v>6.3</v>
      </c>
      <c r="T134" s="74">
        <f t="shared" si="29"/>
        <v>6.4</v>
      </c>
      <c r="U134" s="74">
        <f t="shared" si="30"/>
        <v>6.4</v>
      </c>
      <c r="V134" s="74">
        <f t="shared" si="31"/>
        <v>6.3</v>
      </c>
      <c r="W134" s="74">
        <f t="shared" si="32"/>
        <v>1.9</v>
      </c>
      <c r="X134" s="74">
        <f t="shared" si="33"/>
        <v>1.9</v>
      </c>
      <c r="Y134" s="74">
        <f t="shared" si="34"/>
        <v>1.9</v>
      </c>
    </row>
    <row r="135" spans="1:25" s="11" customFormat="1" x14ac:dyDescent="0.2">
      <c r="A135" s="11">
        <v>20</v>
      </c>
      <c r="B135" s="28">
        <v>225</v>
      </c>
      <c r="C135" s="34" t="s">
        <v>16</v>
      </c>
      <c r="D135" s="48">
        <v>0</v>
      </c>
      <c r="E135" s="74">
        <f>E26/$D$26%-100</f>
        <v>0.7</v>
      </c>
      <c r="F135" s="74">
        <f t="shared" ref="F135:R135" si="52">F26/$D$26%-100</f>
        <v>1</v>
      </c>
      <c r="G135" s="74">
        <f t="shared" si="52"/>
        <v>1.2</v>
      </c>
      <c r="H135" s="74">
        <f t="shared" si="52"/>
        <v>1.2</v>
      </c>
      <c r="I135" s="74">
        <f t="shared" si="52"/>
        <v>1.2</v>
      </c>
      <c r="J135" s="74">
        <f t="shared" si="52"/>
        <v>1.2</v>
      </c>
      <c r="K135" s="74">
        <f t="shared" si="52"/>
        <v>1.4</v>
      </c>
      <c r="L135" s="74">
        <f t="shared" si="52"/>
        <v>1.4</v>
      </c>
      <c r="M135" s="74">
        <f t="shared" si="52"/>
        <v>1.4</v>
      </c>
      <c r="N135" s="74">
        <f t="shared" si="52"/>
        <v>1.4</v>
      </c>
      <c r="O135" s="74">
        <f t="shared" si="52"/>
        <v>1.5</v>
      </c>
      <c r="P135" s="74">
        <f t="shared" si="52"/>
        <v>1.5</v>
      </c>
      <c r="Q135" s="74">
        <f t="shared" si="52"/>
        <v>1.5</v>
      </c>
      <c r="R135" s="74">
        <f t="shared" si="52"/>
        <v>1.6</v>
      </c>
      <c r="S135" s="74">
        <f>S26/$D$26%-100</f>
        <v>1.6</v>
      </c>
      <c r="T135" s="74">
        <f t="shared" si="29"/>
        <v>1.6</v>
      </c>
      <c r="U135" s="74">
        <f t="shared" si="30"/>
        <v>1.6</v>
      </c>
      <c r="V135" s="74">
        <f t="shared" si="31"/>
        <v>1.6</v>
      </c>
      <c r="W135" s="74">
        <f t="shared" si="32"/>
        <v>0.3</v>
      </c>
      <c r="X135" s="74">
        <f t="shared" si="33"/>
        <v>0.3</v>
      </c>
      <c r="Y135" s="74">
        <f t="shared" si="34"/>
        <v>0.3</v>
      </c>
    </row>
    <row r="136" spans="1:25" s="11" customFormat="1" x14ac:dyDescent="0.2">
      <c r="A136" s="11">
        <v>21</v>
      </c>
      <c r="B136" s="28">
        <v>226</v>
      </c>
      <c r="C136" s="34" t="s">
        <v>17</v>
      </c>
      <c r="D136" s="48">
        <v>0</v>
      </c>
      <c r="E136" s="74">
        <f>E27/$D$27%-100</f>
        <v>0.5</v>
      </c>
      <c r="F136" s="74">
        <f t="shared" ref="F136:R136" si="53">F27/$D$27%-100</f>
        <v>1</v>
      </c>
      <c r="G136" s="74">
        <f t="shared" si="53"/>
        <v>1.2</v>
      </c>
      <c r="H136" s="74">
        <f t="shared" si="53"/>
        <v>1.2</v>
      </c>
      <c r="I136" s="74">
        <f t="shared" si="53"/>
        <v>1.2</v>
      </c>
      <c r="J136" s="74">
        <f t="shared" si="53"/>
        <v>1.2</v>
      </c>
      <c r="K136" s="74">
        <f t="shared" si="53"/>
        <v>1.1000000000000001</v>
      </c>
      <c r="L136" s="74">
        <f t="shared" si="53"/>
        <v>1.1000000000000001</v>
      </c>
      <c r="M136" s="74">
        <f t="shared" si="53"/>
        <v>1.1000000000000001</v>
      </c>
      <c r="N136" s="74">
        <f t="shared" si="53"/>
        <v>1.1000000000000001</v>
      </c>
      <c r="O136" s="74">
        <f t="shared" si="53"/>
        <v>1.1000000000000001</v>
      </c>
      <c r="P136" s="74">
        <f t="shared" si="53"/>
        <v>1.2</v>
      </c>
      <c r="Q136" s="74">
        <f t="shared" si="53"/>
        <v>1.2</v>
      </c>
      <c r="R136" s="74">
        <f t="shared" si="53"/>
        <v>1.2</v>
      </c>
      <c r="S136" s="74">
        <f>S27/$D$27%-100</f>
        <v>1.3</v>
      </c>
      <c r="T136" s="74">
        <f t="shared" si="29"/>
        <v>1.3</v>
      </c>
      <c r="U136" s="74">
        <f t="shared" si="30"/>
        <v>1.1000000000000001</v>
      </c>
      <c r="V136" s="74">
        <f t="shared" si="31"/>
        <v>1.2</v>
      </c>
      <c r="W136" s="74">
        <f t="shared" si="32"/>
        <v>0.4</v>
      </c>
      <c r="X136" s="74">
        <f t="shared" si="33"/>
        <v>0.4</v>
      </c>
      <c r="Y136" s="74">
        <f t="shared" si="34"/>
        <v>0.4</v>
      </c>
    </row>
    <row r="137" spans="1:25" s="11" customFormat="1" x14ac:dyDescent="0.2">
      <c r="A137" s="11">
        <v>22</v>
      </c>
      <c r="B137" s="28">
        <v>231</v>
      </c>
      <c r="C137" s="34" t="s">
        <v>38</v>
      </c>
      <c r="D137" s="48">
        <v>0</v>
      </c>
      <c r="E137" s="74">
        <f>E28/$D$28%-100</f>
        <v>1.2</v>
      </c>
      <c r="F137" s="74">
        <f t="shared" ref="F137:R137" si="54">F28/$D$28%-100</f>
        <v>1.2</v>
      </c>
      <c r="G137" s="74">
        <f t="shared" si="54"/>
        <v>1.8</v>
      </c>
      <c r="H137" s="74">
        <f t="shared" si="54"/>
        <v>1.8</v>
      </c>
      <c r="I137" s="74">
        <f t="shared" si="54"/>
        <v>1.8</v>
      </c>
      <c r="J137" s="74">
        <f t="shared" si="54"/>
        <v>1.8</v>
      </c>
      <c r="K137" s="74">
        <f t="shared" si="54"/>
        <v>1.7</v>
      </c>
      <c r="L137" s="74">
        <f t="shared" si="54"/>
        <v>1.7</v>
      </c>
      <c r="M137" s="74">
        <f t="shared" si="54"/>
        <v>1.7</v>
      </c>
      <c r="N137" s="74">
        <f t="shared" si="54"/>
        <v>1.7</v>
      </c>
      <c r="O137" s="74">
        <f t="shared" si="54"/>
        <v>1.5</v>
      </c>
      <c r="P137" s="74">
        <f t="shared" si="54"/>
        <v>0.9</v>
      </c>
      <c r="Q137" s="74">
        <f t="shared" si="54"/>
        <v>0.7</v>
      </c>
      <c r="R137" s="74">
        <f t="shared" si="54"/>
        <v>0.5</v>
      </c>
      <c r="S137" s="74">
        <f>S28/$D$28%-100</f>
        <v>0.5</v>
      </c>
      <c r="T137" s="74">
        <f t="shared" si="29"/>
        <v>0.3</v>
      </c>
      <c r="U137" s="74">
        <f t="shared" si="30"/>
        <v>0.6</v>
      </c>
      <c r="V137" s="74">
        <f t="shared" si="31"/>
        <v>0.6</v>
      </c>
      <c r="W137" s="74">
        <f t="shared" si="32"/>
        <v>0.2</v>
      </c>
      <c r="X137" s="74">
        <f t="shared" si="33"/>
        <v>0.2</v>
      </c>
      <c r="Y137" s="74">
        <f t="shared" si="34"/>
        <v>0.2</v>
      </c>
    </row>
    <row r="138" spans="1:25" s="11" customFormat="1" x14ac:dyDescent="0.2">
      <c r="A138" s="11">
        <v>23</v>
      </c>
      <c r="B138" s="28">
        <v>235</v>
      </c>
      <c r="C138" s="34" t="s">
        <v>7</v>
      </c>
      <c r="D138" s="48">
        <v>0</v>
      </c>
      <c r="E138" s="74">
        <f>E29/$D$29%-100</f>
        <v>1.3</v>
      </c>
      <c r="F138" s="74">
        <f t="shared" ref="F138:R138" si="55">F29/$D$29%-100</f>
        <v>1.5</v>
      </c>
      <c r="G138" s="74">
        <f t="shared" si="55"/>
        <v>1.5</v>
      </c>
      <c r="H138" s="74">
        <f t="shared" si="55"/>
        <v>1.5</v>
      </c>
      <c r="I138" s="74">
        <f t="shared" si="55"/>
        <v>1.5</v>
      </c>
      <c r="J138" s="74">
        <f t="shared" si="55"/>
        <v>1.5</v>
      </c>
      <c r="K138" s="74">
        <f t="shared" si="55"/>
        <v>1.5</v>
      </c>
      <c r="L138" s="74">
        <f t="shared" si="55"/>
        <v>1.5</v>
      </c>
      <c r="M138" s="74">
        <f t="shared" si="55"/>
        <v>1.5</v>
      </c>
      <c r="N138" s="74">
        <f t="shared" si="55"/>
        <v>1.5</v>
      </c>
      <c r="O138" s="74">
        <f t="shared" si="55"/>
        <v>1.5</v>
      </c>
      <c r="P138" s="74">
        <f t="shared" si="55"/>
        <v>1.5</v>
      </c>
      <c r="Q138" s="74">
        <f t="shared" si="55"/>
        <v>1.5</v>
      </c>
      <c r="R138" s="74">
        <f t="shared" si="55"/>
        <v>1.5</v>
      </c>
      <c r="S138" s="74">
        <f>S29/$D$29%-100</f>
        <v>1.5</v>
      </c>
      <c r="T138" s="74">
        <f t="shared" si="29"/>
        <v>1.5</v>
      </c>
      <c r="U138" s="74">
        <f t="shared" si="30"/>
        <v>1.5</v>
      </c>
      <c r="V138" s="74">
        <f t="shared" si="31"/>
        <v>1.5</v>
      </c>
      <c r="W138" s="74">
        <f t="shared" si="32"/>
        <v>0.9</v>
      </c>
      <c r="X138" s="74">
        <f t="shared" si="33"/>
        <v>0.9</v>
      </c>
      <c r="Y138" s="74">
        <f t="shared" si="34"/>
        <v>0.9</v>
      </c>
    </row>
    <row r="139" spans="1:25" s="11" customFormat="1" x14ac:dyDescent="0.2">
      <c r="A139" s="11">
        <v>24</v>
      </c>
      <c r="B139" s="28">
        <v>236</v>
      </c>
      <c r="C139" s="34" t="s">
        <v>18</v>
      </c>
      <c r="D139" s="48">
        <v>0</v>
      </c>
      <c r="E139" s="74">
        <f>E30/$D$30%-100</f>
        <v>0.4</v>
      </c>
      <c r="F139" s="74">
        <f t="shared" ref="F139:R139" si="56">F30/$D$30%-100</f>
        <v>0.5</v>
      </c>
      <c r="G139" s="74">
        <f t="shared" si="56"/>
        <v>0.6</v>
      </c>
      <c r="H139" s="74">
        <f t="shared" si="56"/>
        <v>0.6</v>
      </c>
      <c r="I139" s="74">
        <f t="shared" si="56"/>
        <v>0.6</v>
      </c>
      <c r="J139" s="74">
        <f t="shared" si="56"/>
        <v>0.6</v>
      </c>
      <c r="K139" s="74">
        <f t="shared" si="56"/>
        <v>0.7</v>
      </c>
      <c r="L139" s="74">
        <f t="shared" si="56"/>
        <v>0.7</v>
      </c>
      <c r="M139" s="74">
        <f t="shared" si="56"/>
        <v>0.7</v>
      </c>
      <c r="N139" s="74">
        <f t="shared" si="56"/>
        <v>0.7</v>
      </c>
      <c r="O139" s="74">
        <f t="shared" si="56"/>
        <v>0.6</v>
      </c>
      <c r="P139" s="74">
        <f t="shared" si="56"/>
        <v>0.6</v>
      </c>
      <c r="Q139" s="74">
        <f t="shared" si="56"/>
        <v>0.5</v>
      </c>
      <c r="R139" s="74">
        <f t="shared" si="56"/>
        <v>0.4</v>
      </c>
      <c r="S139" s="74">
        <f>S30/$D$30%-100</f>
        <v>0.4</v>
      </c>
      <c r="T139" s="74">
        <f t="shared" si="29"/>
        <v>0.4</v>
      </c>
      <c r="U139" s="74">
        <f t="shared" si="30"/>
        <v>0.4</v>
      </c>
      <c r="V139" s="74">
        <f t="shared" si="31"/>
        <v>0.4</v>
      </c>
      <c r="W139" s="74">
        <f t="shared" si="32"/>
        <v>-0.3</v>
      </c>
      <c r="X139" s="74">
        <f t="shared" si="33"/>
        <v>-0.2</v>
      </c>
      <c r="Y139" s="74">
        <f t="shared" si="34"/>
        <v>-0.3</v>
      </c>
    </row>
    <row r="140" spans="1:25" s="1" customFormat="1" x14ac:dyDescent="0.2">
      <c r="A140" s="11">
        <v>25</v>
      </c>
      <c r="B140" s="41">
        <v>237</v>
      </c>
      <c r="C140" s="42" t="s">
        <v>40</v>
      </c>
      <c r="D140" s="51">
        <v>0</v>
      </c>
      <c r="E140" s="75">
        <f>E31/$D$31%-100</f>
        <v>0.4</v>
      </c>
      <c r="F140" s="75">
        <f t="shared" ref="F140:R140" si="57">F31/$D$31%-100</f>
        <v>0.5</v>
      </c>
      <c r="G140" s="75">
        <f t="shared" si="57"/>
        <v>0.4</v>
      </c>
      <c r="H140" s="75">
        <f t="shared" si="57"/>
        <v>0.4</v>
      </c>
      <c r="I140" s="75">
        <f t="shared" si="57"/>
        <v>0.4</v>
      </c>
      <c r="J140" s="75">
        <f t="shared" si="57"/>
        <v>0.4</v>
      </c>
      <c r="K140" s="75">
        <f t="shared" si="57"/>
        <v>0.5</v>
      </c>
      <c r="L140" s="75">
        <f t="shared" si="57"/>
        <v>0.5</v>
      </c>
      <c r="M140" s="75">
        <f t="shared" si="57"/>
        <v>0.5</v>
      </c>
      <c r="N140" s="75">
        <f t="shared" si="57"/>
        <v>0.5</v>
      </c>
      <c r="O140" s="75">
        <f t="shared" si="57"/>
        <v>0.7</v>
      </c>
      <c r="P140" s="75">
        <f t="shared" si="57"/>
        <v>0.8</v>
      </c>
      <c r="Q140" s="75">
        <f t="shared" si="57"/>
        <v>0.8</v>
      </c>
      <c r="R140" s="75">
        <f t="shared" si="57"/>
        <v>0.8</v>
      </c>
      <c r="S140" s="75">
        <f>S31/$D$31%-100</f>
        <v>0.8</v>
      </c>
      <c r="T140" s="75">
        <f t="shared" si="29"/>
        <v>0.8</v>
      </c>
      <c r="U140" s="75">
        <f t="shared" si="30"/>
        <v>0.8</v>
      </c>
      <c r="V140" s="75">
        <f t="shared" si="31"/>
        <v>0.8</v>
      </c>
      <c r="W140" s="75">
        <f t="shared" si="32"/>
        <v>-0.1</v>
      </c>
      <c r="X140" s="75">
        <f t="shared" si="33"/>
        <v>-0.1</v>
      </c>
      <c r="Y140" s="75">
        <f t="shared" si="34"/>
        <v>-0.1</v>
      </c>
    </row>
    <row r="141" spans="1:25" s="2" customFormat="1" x14ac:dyDescent="0.2">
      <c r="A141" s="11">
        <v>26</v>
      </c>
      <c r="B141" s="28">
        <v>311</v>
      </c>
      <c r="C141" s="34" t="s">
        <v>6</v>
      </c>
      <c r="D141" s="48">
        <v>0</v>
      </c>
      <c r="E141" s="74">
        <f>E32/$D$32%-100</f>
        <v>1</v>
      </c>
      <c r="F141" s="74">
        <f t="shared" ref="F141:R141" si="58">F32/$D$32%-100</f>
        <v>0.9</v>
      </c>
      <c r="G141" s="74">
        <f t="shared" si="58"/>
        <v>1.4</v>
      </c>
      <c r="H141" s="74">
        <f t="shared" si="58"/>
        <v>1.4</v>
      </c>
      <c r="I141" s="74">
        <f t="shared" si="58"/>
        <v>1.4</v>
      </c>
      <c r="J141" s="74">
        <f t="shared" si="58"/>
        <v>1.4</v>
      </c>
      <c r="K141" s="74">
        <f t="shared" si="58"/>
        <v>1</v>
      </c>
      <c r="L141" s="74">
        <f t="shared" si="58"/>
        <v>1</v>
      </c>
      <c r="M141" s="74">
        <f t="shared" si="58"/>
        <v>1</v>
      </c>
      <c r="N141" s="74">
        <f t="shared" si="58"/>
        <v>1</v>
      </c>
      <c r="O141" s="74">
        <f t="shared" si="58"/>
        <v>1.1000000000000001</v>
      </c>
      <c r="P141" s="74">
        <f t="shared" si="58"/>
        <v>1.2</v>
      </c>
      <c r="Q141" s="74">
        <f t="shared" si="58"/>
        <v>1.3</v>
      </c>
      <c r="R141" s="74">
        <f t="shared" si="58"/>
        <v>1.8</v>
      </c>
      <c r="S141" s="74">
        <f>S32/$D$32%-100</f>
        <v>2.2000000000000002</v>
      </c>
      <c r="T141" s="74">
        <f t="shared" si="29"/>
        <v>-5</v>
      </c>
      <c r="U141" s="74">
        <f t="shared" si="30"/>
        <v>2.2999999999999998</v>
      </c>
      <c r="V141" s="74">
        <f t="shared" si="31"/>
        <v>2.2999999999999998</v>
      </c>
      <c r="W141" s="74">
        <f t="shared" si="32"/>
        <v>1.4</v>
      </c>
      <c r="X141" s="74">
        <f t="shared" si="33"/>
        <v>1.5</v>
      </c>
      <c r="Y141" s="74">
        <f t="shared" si="34"/>
        <v>1.7</v>
      </c>
    </row>
    <row r="142" spans="1:25" s="12" customFormat="1" x14ac:dyDescent="0.2">
      <c r="A142" s="11">
        <v>27</v>
      </c>
      <c r="B142" s="28">
        <v>315</v>
      </c>
      <c r="C142" s="34" t="s">
        <v>19</v>
      </c>
      <c r="D142" s="48">
        <v>0</v>
      </c>
      <c r="E142" s="74">
        <f>E33/$D$33%-100</f>
        <v>0.5</v>
      </c>
      <c r="F142" s="74">
        <f t="shared" ref="F142:R142" si="59">F33/$D$33%-100</f>
        <v>0.9</v>
      </c>
      <c r="G142" s="74">
        <f t="shared" si="59"/>
        <v>1.1000000000000001</v>
      </c>
      <c r="H142" s="74">
        <f t="shared" si="59"/>
        <v>1.1000000000000001</v>
      </c>
      <c r="I142" s="74">
        <f t="shared" si="59"/>
        <v>1.1000000000000001</v>
      </c>
      <c r="J142" s="74">
        <f t="shared" si="59"/>
        <v>1.1000000000000001</v>
      </c>
      <c r="K142" s="74">
        <f t="shared" si="59"/>
        <v>1.3</v>
      </c>
      <c r="L142" s="74">
        <f t="shared" si="59"/>
        <v>1.3</v>
      </c>
      <c r="M142" s="74">
        <f t="shared" si="59"/>
        <v>1.3</v>
      </c>
      <c r="N142" s="74">
        <f t="shared" si="59"/>
        <v>1.3</v>
      </c>
      <c r="O142" s="74">
        <f t="shared" si="59"/>
        <v>1.7</v>
      </c>
      <c r="P142" s="74">
        <f t="shared" si="59"/>
        <v>1.7</v>
      </c>
      <c r="Q142" s="74">
        <f t="shared" si="59"/>
        <v>1.8</v>
      </c>
      <c r="R142" s="74">
        <f t="shared" si="59"/>
        <v>1.8</v>
      </c>
      <c r="S142" s="74">
        <f>S33/$D$33%-100</f>
        <v>1.9</v>
      </c>
      <c r="T142" s="74">
        <f t="shared" si="29"/>
        <v>1.9</v>
      </c>
      <c r="U142" s="74">
        <f t="shared" si="30"/>
        <v>1.9</v>
      </c>
      <c r="V142" s="74">
        <f t="shared" si="31"/>
        <v>2</v>
      </c>
      <c r="W142" s="74">
        <f t="shared" si="32"/>
        <v>0.8</v>
      </c>
      <c r="X142" s="74">
        <f t="shared" si="33"/>
        <v>0.8</v>
      </c>
      <c r="Y142" s="74">
        <f t="shared" si="34"/>
        <v>0.7</v>
      </c>
    </row>
    <row r="143" spans="1:25" x14ac:dyDescent="0.2">
      <c r="A143" s="11">
        <v>28</v>
      </c>
      <c r="B143" s="28">
        <v>316</v>
      </c>
      <c r="C143" s="34" t="s">
        <v>45</v>
      </c>
      <c r="D143" s="48">
        <v>0</v>
      </c>
      <c r="E143" s="74">
        <f>E34/$D$34%-100</f>
        <v>1.2</v>
      </c>
      <c r="F143" s="74">
        <f t="shared" ref="F143:R143" si="60">F34/$D$34%-100</f>
        <v>1.4</v>
      </c>
      <c r="G143" s="74">
        <f t="shared" si="60"/>
        <v>1.9</v>
      </c>
      <c r="H143" s="74">
        <f t="shared" si="60"/>
        <v>1.9</v>
      </c>
      <c r="I143" s="74">
        <f t="shared" si="60"/>
        <v>1.9</v>
      </c>
      <c r="J143" s="74">
        <f t="shared" si="60"/>
        <v>1.9</v>
      </c>
      <c r="K143" s="74">
        <f t="shared" si="60"/>
        <v>2.2000000000000002</v>
      </c>
      <c r="L143" s="74">
        <f t="shared" si="60"/>
        <v>2.2000000000000002</v>
      </c>
      <c r="M143" s="74">
        <f t="shared" si="60"/>
        <v>2.2000000000000002</v>
      </c>
      <c r="N143" s="74">
        <f t="shared" si="60"/>
        <v>2.2000000000000002</v>
      </c>
      <c r="O143" s="74">
        <f t="shared" si="60"/>
        <v>2.2999999999999998</v>
      </c>
      <c r="P143" s="74">
        <f t="shared" si="60"/>
        <v>2.2999999999999998</v>
      </c>
      <c r="Q143" s="74">
        <f t="shared" si="60"/>
        <v>2.4</v>
      </c>
      <c r="R143" s="74">
        <f t="shared" si="60"/>
        <v>2.2999999999999998</v>
      </c>
      <c r="S143" s="74">
        <f>S34/$D$34%-100</f>
        <v>2.2999999999999998</v>
      </c>
      <c r="T143" s="74">
        <f t="shared" si="29"/>
        <v>2.2999999999999998</v>
      </c>
      <c r="U143" s="74">
        <f t="shared" si="30"/>
        <v>2.2999999999999998</v>
      </c>
      <c r="V143" s="74">
        <f t="shared" si="31"/>
        <v>2.4</v>
      </c>
      <c r="W143" s="74">
        <f t="shared" si="32"/>
        <v>1.7</v>
      </c>
      <c r="X143" s="74">
        <f t="shared" si="33"/>
        <v>1.7</v>
      </c>
      <c r="Y143" s="74">
        <f t="shared" si="34"/>
        <v>1.7</v>
      </c>
    </row>
    <row r="144" spans="1:25" customFormat="1" x14ac:dyDescent="0.2">
      <c r="A144" s="11">
        <v>29</v>
      </c>
      <c r="B144" s="28">
        <v>317</v>
      </c>
      <c r="C144" s="34" t="s">
        <v>20</v>
      </c>
      <c r="D144" s="48">
        <v>0</v>
      </c>
      <c r="E144" s="74">
        <f>E35/$D$35%-100</f>
        <v>0.8</v>
      </c>
      <c r="F144" s="74">
        <f t="shared" ref="F144:R144" si="61">F35/$D$35%-100</f>
        <v>0.9</v>
      </c>
      <c r="G144" s="74">
        <f t="shared" si="61"/>
        <v>1.3</v>
      </c>
      <c r="H144" s="74">
        <f t="shared" si="61"/>
        <v>1.3</v>
      </c>
      <c r="I144" s="74">
        <f t="shared" si="61"/>
        <v>1.3</v>
      </c>
      <c r="J144" s="74">
        <f t="shared" si="61"/>
        <v>1.3</v>
      </c>
      <c r="K144" s="74">
        <f t="shared" si="61"/>
        <v>1.9</v>
      </c>
      <c r="L144" s="74">
        <f t="shared" si="61"/>
        <v>1.9</v>
      </c>
      <c r="M144" s="74">
        <f t="shared" si="61"/>
        <v>1.9</v>
      </c>
      <c r="N144" s="74">
        <f t="shared" si="61"/>
        <v>1.9</v>
      </c>
      <c r="O144" s="74">
        <f t="shared" si="61"/>
        <v>2.1</v>
      </c>
      <c r="P144" s="74">
        <f t="shared" si="61"/>
        <v>2.1</v>
      </c>
      <c r="Q144" s="74">
        <f t="shared" si="61"/>
        <v>2.1</v>
      </c>
      <c r="R144" s="74">
        <f t="shared" si="61"/>
        <v>2.1</v>
      </c>
      <c r="S144" s="74">
        <f>S35/$D$35%-100</f>
        <v>2.1</v>
      </c>
      <c r="T144" s="74">
        <f t="shared" si="29"/>
        <v>2.1</v>
      </c>
      <c r="U144" s="74">
        <f t="shared" si="30"/>
        <v>2.1</v>
      </c>
      <c r="V144" s="74">
        <f t="shared" si="31"/>
        <v>2.1</v>
      </c>
      <c r="W144" s="74">
        <f t="shared" si="32"/>
        <v>1.4</v>
      </c>
      <c r="X144" s="74">
        <f t="shared" si="33"/>
        <v>1.4</v>
      </c>
      <c r="Y144" s="74">
        <f t="shared" si="34"/>
        <v>1.4</v>
      </c>
    </row>
    <row r="145" spans="1:25" s="25" customFormat="1" x14ac:dyDescent="0.2">
      <c r="A145" s="11">
        <v>30</v>
      </c>
      <c r="B145" s="28">
        <v>325</v>
      </c>
      <c r="C145" s="34" t="s">
        <v>5</v>
      </c>
      <c r="D145" s="48">
        <v>0</v>
      </c>
      <c r="E145" s="74">
        <f>E36/$D$36%-100</f>
        <v>2.2999999999999998</v>
      </c>
      <c r="F145" s="74">
        <f t="shared" ref="F145:R145" si="62">F36/$D$36%-100</f>
        <v>3</v>
      </c>
      <c r="G145" s="74">
        <f t="shared" si="62"/>
        <v>3.6</v>
      </c>
      <c r="H145" s="74">
        <f t="shared" si="62"/>
        <v>3.6</v>
      </c>
      <c r="I145" s="74">
        <f t="shared" si="62"/>
        <v>3.6</v>
      </c>
      <c r="J145" s="74">
        <f t="shared" si="62"/>
        <v>3.6</v>
      </c>
      <c r="K145" s="74">
        <f t="shared" si="62"/>
        <v>4.8</v>
      </c>
      <c r="L145" s="74">
        <f t="shared" si="62"/>
        <v>4.8</v>
      </c>
      <c r="M145" s="74">
        <f t="shared" si="62"/>
        <v>4.8</v>
      </c>
      <c r="N145" s="74">
        <f t="shared" si="62"/>
        <v>4.8</v>
      </c>
      <c r="O145" s="74">
        <f t="shared" si="62"/>
        <v>5</v>
      </c>
      <c r="P145" s="74">
        <f t="shared" si="62"/>
        <v>5</v>
      </c>
      <c r="Q145" s="74">
        <f t="shared" si="62"/>
        <v>5.0999999999999996</v>
      </c>
      <c r="R145" s="74">
        <f t="shared" si="62"/>
        <v>5.0999999999999996</v>
      </c>
      <c r="S145" s="74">
        <f>S36/$D$36%-100</f>
        <v>5.0999999999999996</v>
      </c>
      <c r="T145" s="74">
        <f t="shared" si="29"/>
        <v>4.9000000000000004</v>
      </c>
      <c r="U145" s="74">
        <f t="shared" si="30"/>
        <v>4.9000000000000004</v>
      </c>
      <c r="V145" s="74">
        <f t="shared" si="31"/>
        <v>4.9000000000000004</v>
      </c>
      <c r="W145" s="74">
        <f t="shared" si="32"/>
        <v>3.6</v>
      </c>
      <c r="X145" s="74">
        <f t="shared" si="33"/>
        <v>3.6</v>
      </c>
      <c r="Y145" s="74">
        <f t="shared" si="34"/>
        <v>3.9</v>
      </c>
    </row>
    <row r="146" spans="1:25" customFormat="1" x14ac:dyDescent="0.2">
      <c r="A146" s="11">
        <v>31</v>
      </c>
      <c r="B146" s="28">
        <v>326</v>
      </c>
      <c r="C146" s="34" t="s">
        <v>21</v>
      </c>
      <c r="D146" s="48">
        <v>0</v>
      </c>
      <c r="E146" s="74">
        <f>E37/$D$37%-100</f>
        <v>0.4</v>
      </c>
      <c r="F146" s="74">
        <f t="shared" ref="F146:R146" si="63">F37/$D$37%-100</f>
        <v>0.6</v>
      </c>
      <c r="G146" s="74">
        <f t="shared" si="63"/>
        <v>0.7</v>
      </c>
      <c r="H146" s="74">
        <f t="shared" si="63"/>
        <v>0.7</v>
      </c>
      <c r="I146" s="74">
        <f t="shared" si="63"/>
        <v>0.7</v>
      </c>
      <c r="J146" s="74">
        <f t="shared" si="63"/>
        <v>0.7</v>
      </c>
      <c r="K146" s="74">
        <f t="shared" si="63"/>
        <v>0.8</v>
      </c>
      <c r="L146" s="74">
        <f t="shared" si="63"/>
        <v>0.8</v>
      </c>
      <c r="M146" s="74">
        <f t="shared" si="63"/>
        <v>0.8</v>
      </c>
      <c r="N146" s="74">
        <f t="shared" si="63"/>
        <v>0.8</v>
      </c>
      <c r="O146" s="74">
        <f t="shared" si="63"/>
        <v>1</v>
      </c>
      <c r="P146" s="74">
        <f t="shared" si="63"/>
        <v>1</v>
      </c>
      <c r="Q146" s="74">
        <f t="shared" si="63"/>
        <v>1</v>
      </c>
      <c r="R146" s="74">
        <f t="shared" si="63"/>
        <v>1</v>
      </c>
      <c r="S146" s="74">
        <f>S37/$D$37%-100</f>
        <v>1</v>
      </c>
      <c r="T146" s="74">
        <f t="shared" si="29"/>
        <v>1</v>
      </c>
      <c r="U146" s="74">
        <f t="shared" si="30"/>
        <v>1</v>
      </c>
      <c r="V146" s="74">
        <f t="shared" si="31"/>
        <v>1.1000000000000001</v>
      </c>
      <c r="W146" s="74">
        <f t="shared" si="32"/>
        <v>0.5</v>
      </c>
      <c r="X146" s="74">
        <f t="shared" si="33"/>
        <v>0.5</v>
      </c>
      <c r="Y146" s="74">
        <f t="shared" si="34"/>
        <v>0.5</v>
      </c>
    </row>
    <row r="147" spans="1:25" x14ac:dyDescent="0.2">
      <c r="A147" s="11">
        <v>32</v>
      </c>
      <c r="B147" s="28">
        <v>327</v>
      </c>
      <c r="C147" s="34" t="s">
        <v>25</v>
      </c>
      <c r="D147" s="48">
        <v>0</v>
      </c>
      <c r="E147" s="74">
        <f>E38/$D$38%-100</f>
        <v>1.4</v>
      </c>
      <c r="F147" s="74">
        <f t="shared" ref="F147:R147" si="64">F38/$D$38%-100</f>
        <v>2.8</v>
      </c>
      <c r="G147" s="74">
        <f t="shared" si="64"/>
        <v>3.3</v>
      </c>
      <c r="H147" s="74">
        <f t="shared" si="64"/>
        <v>3.3</v>
      </c>
      <c r="I147" s="74">
        <f t="shared" si="64"/>
        <v>3.3</v>
      </c>
      <c r="J147" s="74">
        <f t="shared" si="64"/>
        <v>3.3</v>
      </c>
      <c r="K147" s="74">
        <f t="shared" si="64"/>
        <v>3.4</v>
      </c>
      <c r="L147" s="74">
        <f t="shared" si="64"/>
        <v>3.4</v>
      </c>
      <c r="M147" s="74">
        <f t="shared" si="64"/>
        <v>3.4</v>
      </c>
      <c r="N147" s="74">
        <f t="shared" si="64"/>
        <v>3.4</v>
      </c>
      <c r="O147" s="74">
        <f t="shared" si="64"/>
        <v>4</v>
      </c>
      <c r="P147" s="74">
        <f t="shared" si="64"/>
        <v>4</v>
      </c>
      <c r="Q147" s="74">
        <f t="shared" si="64"/>
        <v>4.0999999999999996</v>
      </c>
      <c r="R147" s="74">
        <f t="shared" si="64"/>
        <v>4.0999999999999996</v>
      </c>
      <c r="S147" s="74">
        <f>S38/$D$38%-100</f>
        <v>4.0999999999999996</v>
      </c>
      <c r="T147" s="74">
        <f t="shared" si="29"/>
        <v>4.0999999999999996</v>
      </c>
      <c r="U147" s="74">
        <f t="shared" si="30"/>
        <v>4.0999999999999996</v>
      </c>
      <c r="V147" s="74">
        <f t="shared" si="31"/>
        <v>4.0999999999999996</v>
      </c>
      <c r="W147" s="74">
        <f t="shared" si="32"/>
        <v>3.5</v>
      </c>
      <c r="X147" s="74">
        <f t="shared" si="33"/>
        <v>3.5</v>
      </c>
      <c r="Y147" s="74">
        <f t="shared" si="34"/>
        <v>3.5</v>
      </c>
    </row>
    <row r="148" spans="1:25" s="11" customFormat="1" x14ac:dyDescent="0.2">
      <c r="A148" s="11">
        <v>33</v>
      </c>
      <c r="B148" s="28">
        <v>335</v>
      </c>
      <c r="C148" s="34" t="s">
        <v>3</v>
      </c>
      <c r="D148" s="48">
        <v>0</v>
      </c>
      <c r="E148" s="74">
        <f>E39/$D$39%-100</f>
        <v>0.6</v>
      </c>
      <c r="F148" s="74">
        <f t="shared" ref="F148:R148" si="65">F39/$D$39%-100</f>
        <v>1.4</v>
      </c>
      <c r="G148" s="74">
        <f t="shared" si="65"/>
        <v>2</v>
      </c>
      <c r="H148" s="74">
        <f t="shared" si="65"/>
        <v>2</v>
      </c>
      <c r="I148" s="74">
        <f t="shared" si="65"/>
        <v>2</v>
      </c>
      <c r="J148" s="74">
        <f t="shared" si="65"/>
        <v>2</v>
      </c>
      <c r="K148" s="74">
        <f t="shared" si="65"/>
        <v>2.6</v>
      </c>
      <c r="L148" s="74">
        <f t="shared" si="65"/>
        <v>2.6</v>
      </c>
      <c r="M148" s="74">
        <f t="shared" si="65"/>
        <v>2.6</v>
      </c>
      <c r="N148" s="74">
        <f t="shared" si="65"/>
        <v>2.6</v>
      </c>
      <c r="O148" s="74">
        <f t="shared" si="65"/>
        <v>3.1</v>
      </c>
      <c r="P148" s="74">
        <f t="shared" si="65"/>
        <v>3.1</v>
      </c>
      <c r="Q148" s="74">
        <f t="shared" si="65"/>
        <v>3.2</v>
      </c>
      <c r="R148" s="74">
        <f t="shared" si="65"/>
        <v>3.2</v>
      </c>
      <c r="S148" s="74">
        <f>S39/$D$39%-100</f>
        <v>3.2</v>
      </c>
      <c r="T148" s="74">
        <f t="shared" si="29"/>
        <v>3.3</v>
      </c>
      <c r="U148" s="74">
        <f t="shared" si="30"/>
        <v>3.4</v>
      </c>
      <c r="V148" s="74">
        <f t="shared" si="31"/>
        <v>3.3</v>
      </c>
      <c r="W148" s="74">
        <f t="shared" si="32"/>
        <v>1.1000000000000001</v>
      </c>
      <c r="X148" s="74">
        <f t="shared" si="33"/>
        <v>1.1000000000000001</v>
      </c>
      <c r="Y148" s="74">
        <f t="shared" si="34"/>
        <v>1.1000000000000001</v>
      </c>
    </row>
    <row r="149" spans="1:25" s="11" customFormat="1" x14ac:dyDescent="0.2">
      <c r="A149" s="11">
        <v>34</v>
      </c>
      <c r="B149" s="28">
        <v>336</v>
      </c>
      <c r="C149" s="34" t="s">
        <v>29</v>
      </c>
      <c r="D149" s="48">
        <v>0</v>
      </c>
      <c r="E149" s="74">
        <f>E40/$D$40%-100</f>
        <v>0.6</v>
      </c>
      <c r="F149" s="74">
        <f t="shared" ref="F149:R149" si="66">F40/$D$40%-100</f>
        <v>0.9</v>
      </c>
      <c r="G149" s="74">
        <f t="shared" si="66"/>
        <v>1.3</v>
      </c>
      <c r="H149" s="74">
        <f t="shared" si="66"/>
        <v>1.3</v>
      </c>
      <c r="I149" s="74">
        <f t="shared" si="66"/>
        <v>1.3</v>
      </c>
      <c r="J149" s="74">
        <f t="shared" si="66"/>
        <v>1.3</v>
      </c>
      <c r="K149" s="74">
        <f t="shared" si="66"/>
        <v>1.8</v>
      </c>
      <c r="L149" s="74">
        <f t="shared" si="66"/>
        <v>1.8</v>
      </c>
      <c r="M149" s="74">
        <f t="shared" si="66"/>
        <v>1.8</v>
      </c>
      <c r="N149" s="74">
        <f t="shared" si="66"/>
        <v>1.8</v>
      </c>
      <c r="O149" s="74">
        <f t="shared" si="66"/>
        <v>1.9</v>
      </c>
      <c r="P149" s="74">
        <f t="shared" si="66"/>
        <v>1.9</v>
      </c>
      <c r="Q149" s="74">
        <f t="shared" si="66"/>
        <v>2.1</v>
      </c>
      <c r="R149" s="74">
        <f t="shared" si="66"/>
        <v>2.1</v>
      </c>
      <c r="S149" s="74">
        <f>S40/$D$40%-100</f>
        <v>2</v>
      </c>
      <c r="T149" s="74">
        <f t="shared" si="29"/>
        <v>2</v>
      </c>
      <c r="U149" s="74">
        <f t="shared" si="30"/>
        <v>2.1</v>
      </c>
      <c r="V149" s="74">
        <f t="shared" si="31"/>
        <v>2.1</v>
      </c>
      <c r="W149" s="74">
        <f t="shared" si="32"/>
        <v>-0.5</v>
      </c>
      <c r="X149" s="74">
        <f t="shared" si="33"/>
        <v>-0.5</v>
      </c>
      <c r="Y149" s="74">
        <f t="shared" si="34"/>
        <v>-0.5</v>
      </c>
    </row>
    <row r="150" spans="1:25" s="11" customFormat="1" x14ac:dyDescent="0.2">
      <c r="A150" s="11">
        <v>35</v>
      </c>
      <c r="B150" s="41">
        <v>337</v>
      </c>
      <c r="C150" s="42" t="s">
        <v>41</v>
      </c>
      <c r="D150" s="51">
        <v>0</v>
      </c>
      <c r="E150" s="75">
        <f>E41/$D$41%-100</f>
        <v>1.1000000000000001</v>
      </c>
      <c r="F150" s="75">
        <f t="shared" ref="F150:R150" si="67">F41/$D$41%-100</f>
        <v>1.5</v>
      </c>
      <c r="G150" s="75">
        <f t="shared" si="67"/>
        <v>1.9</v>
      </c>
      <c r="H150" s="75">
        <f t="shared" si="67"/>
        <v>1.9</v>
      </c>
      <c r="I150" s="75">
        <f t="shared" si="67"/>
        <v>1.9</v>
      </c>
      <c r="J150" s="75">
        <f t="shared" si="67"/>
        <v>1.9</v>
      </c>
      <c r="K150" s="75">
        <f t="shared" si="67"/>
        <v>2.2999999999999998</v>
      </c>
      <c r="L150" s="75">
        <f t="shared" si="67"/>
        <v>2.2999999999999998</v>
      </c>
      <c r="M150" s="75">
        <f t="shared" si="67"/>
        <v>2.2999999999999998</v>
      </c>
      <c r="N150" s="75">
        <f t="shared" si="67"/>
        <v>2.2999999999999998</v>
      </c>
      <c r="O150" s="75">
        <f t="shared" si="67"/>
        <v>2.7</v>
      </c>
      <c r="P150" s="75">
        <f t="shared" si="67"/>
        <v>2.7</v>
      </c>
      <c r="Q150" s="75">
        <f t="shared" si="67"/>
        <v>2.7</v>
      </c>
      <c r="R150" s="75">
        <f t="shared" si="67"/>
        <v>2.8</v>
      </c>
      <c r="S150" s="75">
        <f>S41/$D$41%-100</f>
        <v>2.8</v>
      </c>
      <c r="T150" s="75">
        <f t="shared" si="29"/>
        <v>2.7</v>
      </c>
      <c r="U150" s="75">
        <f t="shared" si="30"/>
        <v>2.7</v>
      </c>
      <c r="V150" s="75">
        <f t="shared" si="31"/>
        <v>2.7</v>
      </c>
      <c r="W150" s="75">
        <f t="shared" si="32"/>
        <v>0.5</v>
      </c>
      <c r="X150" s="75">
        <f t="shared" si="33"/>
        <v>0.5</v>
      </c>
      <c r="Y150" s="75">
        <f t="shared" si="34"/>
        <v>0.5</v>
      </c>
    </row>
    <row r="151" spans="1:25" s="11" customFormat="1" x14ac:dyDescent="0.2">
      <c r="A151" s="11">
        <v>36</v>
      </c>
      <c r="B151" s="28">
        <v>415</v>
      </c>
      <c r="C151" s="34" t="s">
        <v>9</v>
      </c>
      <c r="D151" s="48">
        <v>0</v>
      </c>
      <c r="E151" s="74">
        <f>E42/$D$42%-100</f>
        <v>6.8</v>
      </c>
      <c r="F151" s="74">
        <f t="shared" ref="F151:R151" si="68">F42/$D$42%-100</f>
        <v>7.7</v>
      </c>
      <c r="G151" s="74">
        <f t="shared" si="68"/>
        <v>8.1</v>
      </c>
      <c r="H151" s="74">
        <f t="shared" si="68"/>
        <v>8.1</v>
      </c>
      <c r="I151" s="74">
        <f t="shared" si="68"/>
        <v>8.1</v>
      </c>
      <c r="J151" s="74">
        <f t="shared" si="68"/>
        <v>8.1</v>
      </c>
      <c r="K151" s="74">
        <f t="shared" si="68"/>
        <v>10.5</v>
      </c>
      <c r="L151" s="74">
        <f t="shared" si="68"/>
        <v>10.5</v>
      </c>
      <c r="M151" s="74">
        <f t="shared" si="68"/>
        <v>10.5</v>
      </c>
      <c r="N151" s="74">
        <f t="shared" si="68"/>
        <v>10.5</v>
      </c>
      <c r="O151" s="74">
        <f t="shared" si="68"/>
        <v>11.6</v>
      </c>
      <c r="P151" s="74">
        <f t="shared" si="68"/>
        <v>12</v>
      </c>
      <c r="Q151" s="74">
        <f t="shared" si="68"/>
        <v>12.2</v>
      </c>
      <c r="R151" s="74">
        <f t="shared" si="68"/>
        <v>12.2</v>
      </c>
      <c r="S151" s="74">
        <f>S42/$D$42%-100</f>
        <v>12.5</v>
      </c>
      <c r="T151" s="74">
        <f t="shared" si="29"/>
        <v>12.4</v>
      </c>
      <c r="U151" s="74">
        <f t="shared" si="30"/>
        <v>12.4</v>
      </c>
      <c r="V151" s="74">
        <f t="shared" si="31"/>
        <v>12.4</v>
      </c>
      <c r="W151" s="74">
        <f t="shared" si="32"/>
        <v>9.9</v>
      </c>
      <c r="X151" s="74">
        <f t="shared" si="33"/>
        <v>10.1</v>
      </c>
      <c r="Y151" s="74">
        <f t="shared" si="34"/>
        <v>10.1</v>
      </c>
    </row>
    <row r="152" spans="1:25" s="11" customFormat="1" x14ac:dyDescent="0.2">
      <c r="A152" s="11">
        <v>37</v>
      </c>
      <c r="B152" s="28">
        <v>416</v>
      </c>
      <c r="C152" s="34" t="s">
        <v>27</v>
      </c>
      <c r="D152" s="48">
        <v>0</v>
      </c>
      <c r="E152" s="74">
        <f>E43/$D$43%-100</f>
        <v>2.4</v>
      </c>
      <c r="F152" s="74">
        <f t="shared" ref="F152:R152" si="69">F43/$D$43%-100</f>
        <v>3.2</v>
      </c>
      <c r="G152" s="74">
        <f t="shared" si="69"/>
        <v>3.4</v>
      </c>
      <c r="H152" s="74">
        <f t="shared" si="69"/>
        <v>3.4</v>
      </c>
      <c r="I152" s="74">
        <f t="shared" si="69"/>
        <v>3.4</v>
      </c>
      <c r="J152" s="74">
        <f t="shared" si="69"/>
        <v>3.4</v>
      </c>
      <c r="K152" s="74">
        <f t="shared" si="69"/>
        <v>3.8</v>
      </c>
      <c r="L152" s="74">
        <f t="shared" si="69"/>
        <v>3.8</v>
      </c>
      <c r="M152" s="74">
        <f t="shared" si="69"/>
        <v>3.8</v>
      </c>
      <c r="N152" s="74">
        <f t="shared" si="69"/>
        <v>3.8</v>
      </c>
      <c r="O152" s="74">
        <f t="shared" si="69"/>
        <v>3.8</v>
      </c>
      <c r="P152" s="74">
        <f t="shared" si="69"/>
        <v>4</v>
      </c>
      <c r="Q152" s="74">
        <f t="shared" si="69"/>
        <v>4</v>
      </c>
      <c r="R152" s="74">
        <f t="shared" si="69"/>
        <v>4</v>
      </c>
      <c r="S152" s="74">
        <f>S43/$D$43%-100</f>
        <v>4</v>
      </c>
      <c r="T152" s="74">
        <f t="shared" si="29"/>
        <v>3.9</v>
      </c>
      <c r="U152" s="74">
        <f t="shared" si="30"/>
        <v>3.9</v>
      </c>
      <c r="V152" s="74">
        <f t="shared" si="31"/>
        <v>4.0999999999999996</v>
      </c>
      <c r="W152" s="74">
        <f t="shared" si="32"/>
        <v>2.7</v>
      </c>
      <c r="X152" s="74">
        <f t="shared" si="33"/>
        <v>2.7</v>
      </c>
      <c r="Y152" s="74">
        <f t="shared" si="34"/>
        <v>2.7</v>
      </c>
    </row>
    <row r="153" spans="1:25" s="11" customFormat="1" x14ac:dyDescent="0.2">
      <c r="A153" s="11">
        <v>38</v>
      </c>
      <c r="B153" s="28">
        <v>417</v>
      </c>
      <c r="C153" s="34" t="s">
        <v>22</v>
      </c>
      <c r="D153" s="48">
        <v>0</v>
      </c>
      <c r="E153" s="74">
        <f>E44/$D$44%-100</f>
        <v>1.5</v>
      </c>
      <c r="F153" s="74">
        <f t="shared" ref="F153:R153" si="70">F44/$D$44%-100</f>
        <v>1.9</v>
      </c>
      <c r="G153" s="74">
        <f t="shared" si="70"/>
        <v>2.8</v>
      </c>
      <c r="H153" s="74">
        <f t="shared" si="70"/>
        <v>2.8</v>
      </c>
      <c r="I153" s="74">
        <f t="shared" si="70"/>
        <v>2.8</v>
      </c>
      <c r="J153" s="74">
        <f t="shared" si="70"/>
        <v>2.8</v>
      </c>
      <c r="K153" s="74">
        <f t="shared" si="70"/>
        <v>3.2</v>
      </c>
      <c r="L153" s="74">
        <f t="shared" si="70"/>
        <v>3.2</v>
      </c>
      <c r="M153" s="74">
        <f t="shared" si="70"/>
        <v>3.2</v>
      </c>
      <c r="N153" s="74">
        <f t="shared" si="70"/>
        <v>3.2</v>
      </c>
      <c r="O153" s="74">
        <f t="shared" si="70"/>
        <v>3.4</v>
      </c>
      <c r="P153" s="74">
        <f t="shared" si="70"/>
        <v>3.4</v>
      </c>
      <c r="Q153" s="74">
        <f t="shared" si="70"/>
        <v>3.4</v>
      </c>
      <c r="R153" s="74">
        <f t="shared" si="70"/>
        <v>3.7</v>
      </c>
      <c r="S153" s="74">
        <f>S44/$D$44%-100</f>
        <v>3.7</v>
      </c>
      <c r="T153" s="74">
        <f t="shared" si="29"/>
        <v>3.7</v>
      </c>
      <c r="U153" s="74">
        <f t="shared" si="30"/>
        <v>3.7</v>
      </c>
      <c r="V153" s="74">
        <f t="shared" si="31"/>
        <v>3.6</v>
      </c>
      <c r="W153" s="74">
        <f t="shared" si="32"/>
        <v>2.7</v>
      </c>
      <c r="X153" s="74">
        <f t="shared" si="33"/>
        <v>2.7</v>
      </c>
      <c r="Y153" s="74">
        <f t="shared" si="34"/>
        <v>2.7</v>
      </c>
    </row>
    <row r="154" spans="1:25" s="1" customFormat="1" x14ac:dyDescent="0.2">
      <c r="A154" s="11">
        <v>39</v>
      </c>
      <c r="B154" s="28">
        <v>421</v>
      </c>
      <c r="C154" s="34" t="s">
        <v>39</v>
      </c>
      <c r="D154" s="48">
        <v>0</v>
      </c>
      <c r="E154" s="74">
        <f>E45/$D$45%-100</f>
        <v>-0.8</v>
      </c>
      <c r="F154" s="74">
        <f t="shared" ref="F154:R154" si="71">F45/$D$45%-100</f>
        <v>0.3</v>
      </c>
      <c r="G154" s="74">
        <f t="shared" si="71"/>
        <v>0.5</v>
      </c>
      <c r="H154" s="74">
        <f t="shared" si="71"/>
        <v>0.5</v>
      </c>
      <c r="I154" s="74">
        <f t="shared" si="71"/>
        <v>0.5</v>
      </c>
      <c r="J154" s="74">
        <f t="shared" si="71"/>
        <v>0.5</v>
      </c>
      <c r="K154" s="74">
        <f t="shared" si="71"/>
        <v>0.5</v>
      </c>
      <c r="L154" s="74">
        <f t="shared" si="71"/>
        <v>0.5</v>
      </c>
      <c r="M154" s="74">
        <f t="shared" si="71"/>
        <v>0.5</v>
      </c>
      <c r="N154" s="74">
        <f t="shared" si="71"/>
        <v>0.5</v>
      </c>
      <c r="O154" s="74">
        <f t="shared" si="71"/>
        <v>1.3</v>
      </c>
      <c r="P154" s="74">
        <f t="shared" si="71"/>
        <v>1.5</v>
      </c>
      <c r="Q154" s="74">
        <f t="shared" si="71"/>
        <v>1.8</v>
      </c>
      <c r="R154" s="74">
        <f t="shared" si="71"/>
        <v>2</v>
      </c>
      <c r="S154" s="74">
        <f>S45/$D$45%-100</f>
        <v>2.5</v>
      </c>
      <c r="T154" s="74">
        <f t="shared" si="29"/>
        <v>2.5</v>
      </c>
      <c r="U154" s="74">
        <f t="shared" si="30"/>
        <v>2.5</v>
      </c>
      <c r="V154" s="74">
        <f t="shared" si="31"/>
        <v>2.5</v>
      </c>
      <c r="W154" s="74">
        <f t="shared" si="32"/>
        <v>-0.2</v>
      </c>
      <c r="X154" s="74">
        <f t="shared" si="33"/>
        <v>-0.2</v>
      </c>
      <c r="Y154" s="74">
        <f t="shared" si="34"/>
        <v>-0.2</v>
      </c>
    </row>
    <row r="155" spans="1:25" s="2" customFormat="1" x14ac:dyDescent="0.2">
      <c r="A155" s="11">
        <v>40</v>
      </c>
      <c r="B155" s="28">
        <v>425</v>
      </c>
      <c r="C155" s="34" t="s">
        <v>23</v>
      </c>
      <c r="D155" s="48">
        <v>0</v>
      </c>
      <c r="E155" s="74">
        <f>E46/$D$46%-100</f>
        <v>2.9</v>
      </c>
      <c r="F155" s="74">
        <f t="shared" ref="F155:R155" si="72">F46/$D$46%-100</f>
        <v>3.7</v>
      </c>
      <c r="G155" s="74">
        <f t="shared" si="72"/>
        <v>4.0999999999999996</v>
      </c>
      <c r="H155" s="74">
        <f t="shared" si="72"/>
        <v>4.0999999999999996</v>
      </c>
      <c r="I155" s="74">
        <f t="shared" si="72"/>
        <v>4.0999999999999996</v>
      </c>
      <c r="J155" s="74">
        <f t="shared" si="72"/>
        <v>4.0999999999999996</v>
      </c>
      <c r="K155" s="74">
        <f t="shared" si="72"/>
        <v>4.3</v>
      </c>
      <c r="L155" s="74">
        <f t="shared" si="72"/>
        <v>4.3</v>
      </c>
      <c r="M155" s="74">
        <f t="shared" si="72"/>
        <v>4.3</v>
      </c>
      <c r="N155" s="74">
        <f t="shared" si="72"/>
        <v>4.3</v>
      </c>
      <c r="O155" s="74">
        <f t="shared" si="72"/>
        <v>4.7</v>
      </c>
      <c r="P155" s="74">
        <f t="shared" si="72"/>
        <v>4.7</v>
      </c>
      <c r="Q155" s="74">
        <f t="shared" si="72"/>
        <v>4.8</v>
      </c>
      <c r="R155" s="74">
        <f t="shared" si="72"/>
        <v>4.9000000000000004</v>
      </c>
      <c r="S155" s="74">
        <f>S46/$D$46%-100</f>
        <v>4.8</v>
      </c>
      <c r="T155" s="74">
        <f t="shared" si="29"/>
        <v>4.8</v>
      </c>
      <c r="U155" s="74">
        <f t="shared" si="30"/>
        <v>4.9000000000000004</v>
      </c>
      <c r="V155" s="74">
        <f t="shared" si="31"/>
        <v>4.9000000000000004</v>
      </c>
      <c r="W155" s="74">
        <f t="shared" si="32"/>
        <v>3.6</v>
      </c>
      <c r="X155" s="74">
        <f t="shared" si="33"/>
        <v>3.6</v>
      </c>
      <c r="Y155" s="74">
        <f t="shared" si="34"/>
        <v>3.7</v>
      </c>
    </row>
    <row r="156" spans="1:25" s="12" customFormat="1" x14ac:dyDescent="0.2">
      <c r="A156" s="11">
        <v>41</v>
      </c>
      <c r="B156" s="28">
        <v>426</v>
      </c>
      <c r="C156" s="34" t="s">
        <v>43</v>
      </c>
      <c r="D156" s="48">
        <v>0</v>
      </c>
      <c r="E156" s="74">
        <f>E47/$D$47%-100</f>
        <v>2.5</v>
      </c>
      <c r="F156" s="74">
        <f t="shared" ref="F156:R156" si="73">F47/$D$47%-100</f>
        <v>2.8</v>
      </c>
      <c r="G156" s="74">
        <f t="shared" si="73"/>
        <v>3.5</v>
      </c>
      <c r="H156" s="74">
        <f t="shared" si="73"/>
        <v>3.5</v>
      </c>
      <c r="I156" s="74">
        <f t="shared" si="73"/>
        <v>3.5</v>
      </c>
      <c r="J156" s="74">
        <f t="shared" si="73"/>
        <v>3.5</v>
      </c>
      <c r="K156" s="74">
        <f t="shared" si="73"/>
        <v>3.7</v>
      </c>
      <c r="L156" s="74">
        <f t="shared" si="73"/>
        <v>3.7</v>
      </c>
      <c r="M156" s="74">
        <f t="shared" si="73"/>
        <v>3.7</v>
      </c>
      <c r="N156" s="74">
        <f t="shared" si="73"/>
        <v>3.7</v>
      </c>
      <c r="O156" s="74">
        <f t="shared" si="73"/>
        <v>4.7</v>
      </c>
      <c r="P156" s="74">
        <f t="shared" si="73"/>
        <v>4.7</v>
      </c>
      <c r="Q156" s="74">
        <f t="shared" si="73"/>
        <v>4.7</v>
      </c>
      <c r="R156" s="74">
        <f t="shared" si="73"/>
        <v>4.8</v>
      </c>
      <c r="S156" s="74">
        <f>S47/$D$47%-100</f>
        <v>4.9000000000000004</v>
      </c>
      <c r="T156" s="74">
        <f t="shared" si="29"/>
        <v>4.9000000000000004</v>
      </c>
      <c r="U156" s="74">
        <f t="shared" si="30"/>
        <v>4.9000000000000004</v>
      </c>
      <c r="V156" s="74">
        <f t="shared" si="31"/>
        <v>4.9000000000000004</v>
      </c>
      <c r="W156" s="74">
        <f t="shared" si="32"/>
        <v>2.8</v>
      </c>
      <c r="X156" s="74">
        <f t="shared" si="33"/>
        <v>2.8</v>
      </c>
      <c r="Y156" s="74">
        <f t="shared" si="34"/>
        <v>2.8</v>
      </c>
    </row>
    <row r="157" spans="1:25" x14ac:dyDescent="0.2">
      <c r="A157" s="11">
        <v>42</v>
      </c>
      <c r="B157" s="28">
        <v>435</v>
      </c>
      <c r="C157" s="34" t="s">
        <v>24</v>
      </c>
      <c r="D157" s="48">
        <v>0</v>
      </c>
      <c r="E157" s="74">
        <f>E48/$D$48%-100</f>
        <v>0.5</v>
      </c>
      <c r="F157" s="74">
        <f t="shared" ref="F157:R157" si="74">F48/$D$48%-100</f>
        <v>0.8</v>
      </c>
      <c r="G157" s="74">
        <f t="shared" si="74"/>
        <v>0.9</v>
      </c>
      <c r="H157" s="74">
        <f t="shared" si="74"/>
        <v>0.9</v>
      </c>
      <c r="I157" s="74">
        <f t="shared" si="74"/>
        <v>0.9</v>
      </c>
      <c r="J157" s="74">
        <f t="shared" si="74"/>
        <v>0.9</v>
      </c>
      <c r="K157" s="74">
        <f t="shared" si="74"/>
        <v>0.9</v>
      </c>
      <c r="L157" s="74">
        <f t="shared" si="74"/>
        <v>0.9</v>
      </c>
      <c r="M157" s="74">
        <f t="shared" si="74"/>
        <v>0.9</v>
      </c>
      <c r="N157" s="74">
        <f t="shared" si="74"/>
        <v>0.9</v>
      </c>
      <c r="O157" s="74">
        <f t="shared" si="74"/>
        <v>1</v>
      </c>
      <c r="P157" s="74">
        <f t="shared" si="74"/>
        <v>1.1000000000000001</v>
      </c>
      <c r="Q157" s="74">
        <f t="shared" si="74"/>
        <v>1.1000000000000001</v>
      </c>
      <c r="R157" s="74">
        <f t="shared" si="74"/>
        <v>1.1000000000000001</v>
      </c>
      <c r="S157" s="74">
        <f>S48/$D$48%-100</f>
        <v>1.1000000000000001</v>
      </c>
      <c r="T157" s="74">
        <f t="shared" si="29"/>
        <v>1.1000000000000001</v>
      </c>
      <c r="U157" s="74">
        <f t="shared" si="30"/>
        <v>1.1000000000000001</v>
      </c>
      <c r="V157" s="74">
        <f t="shared" si="31"/>
        <v>1.1000000000000001</v>
      </c>
      <c r="W157" s="74">
        <f t="shared" si="32"/>
        <v>0.2</v>
      </c>
      <c r="X157" s="74">
        <f t="shared" si="33"/>
        <v>0.2</v>
      </c>
      <c r="Y157" s="74">
        <f t="shared" si="34"/>
        <v>0.3</v>
      </c>
    </row>
    <row r="158" spans="1:25" customFormat="1" x14ac:dyDescent="0.2">
      <c r="A158" s="11">
        <v>43</v>
      </c>
      <c r="B158" s="28">
        <v>436</v>
      </c>
      <c r="C158" s="34" t="s">
        <v>4</v>
      </c>
      <c r="D158" s="48">
        <v>0</v>
      </c>
      <c r="E158" s="74">
        <f>E49/$D$49%-100</f>
        <v>3</v>
      </c>
      <c r="F158" s="74">
        <f t="shared" ref="F158:R158" si="75">F49/$D$49%-100</f>
        <v>4.4000000000000004</v>
      </c>
      <c r="G158" s="74">
        <f t="shared" si="75"/>
        <v>5</v>
      </c>
      <c r="H158" s="74">
        <f t="shared" si="75"/>
        <v>5</v>
      </c>
      <c r="I158" s="74">
        <f t="shared" si="75"/>
        <v>5</v>
      </c>
      <c r="J158" s="74">
        <f t="shared" si="75"/>
        <v>5</v>
      </c>
      <c r="K158" s="74">
        <f t="shared" si="75"/>
        <v>5.2</v>
      </c>
      <c r="L158" s="74">
        <f t="shared" si="75"/>
        <v>5.2</v>
      </c>
      <c r="M158" s="74">
        <f t="shared" si="75"/>
        <v>5.2</v>
      </c>
      <c r="N158" s="74">
        <f t="shared" si="75"/>
        <v>5.2</v>
      </c>
      <c r="O158" s="74">
        <f t="shared" si="75"/>
        <v>5.6</v>
      </c>
      <c r="P158" s="74">
        <f t="shared" si="75"/>
        <v>5.7</v>
      </c>
      <c r="Q158" s="74">
        <f t="shared" si="75"/>
        <v>5.9</v>
      </c>
      <c r="R158" s="74">
        <f t="shared" si="75"/>
        <v>5.9</v>
      </c>
      <c r="S158" s="74">
        <f>S49/$D$49%-100</f>
        <v>6</v>
      </c>
      <c r="T158" s="74">
        <f t="shared" si="29"/>
        <v>6</v>
      </c>
      <c r="U158" s="74">
        <f t="shared" si="30"/>
        <v>5.9</v>
      </c>
      <c r="V158" s="74">
        <f t="shared" si="31"/>
        <v>6</v>
      </c>
      <c r="W158" s="74">
        <f t="shared" si="32"/>
        <v>2.8</v>
      </c>
      <c r="X158" s="74">
        <f t="shared" si="33"/>
        <v>2.4</v>
      </c>
      <c r="Y158" s="74">
        <f t="shared" si="34"/>
        <v>2.6</v>
      </c>
    </row>
    <row r="159" spans="1:25" s="25" customFormat="1" x14ac:dyDescent="0.2">
      <c r="A159" s="11">
        <v>44</v>
      </c>
      <c r="B159" s="41">
        <v>437</v>
      </c>
      <c r="C159" s="42" t="s">
        <v>26</v>
      </c>
      <c r="D159" s="51">
        <v>0</v>
      </c>
      <c r="E159" s="75">
        <f>E50/$D$50%-100</f>
        <v>0.6</v>
      </c>
      <c r="F159" s="75">
        <f t="shared" ref="F159:R159" si="76">F50/$D$50%-100</f>
        <v>1.3</v>
      </c>
      <c r="G159" s="75">
        <f t="shared" si="76"/>
        <v>1.6</v>
      </c>
      <c r="H159" s="75">
        <f t="shared" si="76"/>
        <v>1.6</v>
      </c>
      <c r="I159" s="75">
        <f t="shared" si="76"/>
        <v>1.6</v>
      </c>
      <c r="J159" s="75">
        <f t="shared" si="76"/>
        <v>1.6</v>
      </c>
      <c r="K159" s="75">
        <f t="shared" si="76"/>
        <v>2.2000000000000002</v>
      </c>
      <c r="L159" s="75">
        <f t="shared" si="76"/>
        <v>2.2000000000000002</v>
      </c>
      <c r="M159" s="75">
        <f t="shared" si="76"/>
        <v>2.2000000000000002</v>
      </c>
      <c r="N159" s="75">
        <f t="shared" si="76"/>
        <v>2.2000000000000002</v>
      </c>
      <c r="O159" s="75">
        <f t="shared" si="76"/>
        <v>3.6</v>
      </c>
      <c r="P159" s="75">
        <f t="shared" si="76"/>
        <v>3.7</v>
      </c>
      <c r="Q159" s="75">
        <f t="shared" si="76"/>
        <v>3.7</v>
      </c>
      <c r="R159" s="75">
        <f t="shared" si="76"/>
        <v>3.8</v>
      </c>
      <c r="S159" s="75">
        <f>S50/$D$50%-100</f>
        <v>4</v>
      </c>
      <c r="T159" s="75">
        <f t="shared" si="29"/>
        <v>4</v>
      </c>
      <c r="U159" s="75">
        <f t="shared" si="30"/>
        <v>4</v>
      </c>
      <c r="V159" s="75">
        <f t="shared" si="31"/>
        <v>3.9</v>
      </c>
      <c r="W159" s="75">
        <f t="shared" si="32"/>
        <v>2.5</v>
      </c>
      <c r="X159" s="75">
        <f t="shared" si="33"/>
        <v>2.5</v>
      </c>
      <c r="Y159" s="75">
        <f t="shared" si="34"/>
        <v>2.5</v>
      </c>
    </row>
    <row r="160" spans="1:25" customFormat="1" x14ac:dyDescent="0.2">
      <c r="A160" s="11">
        <v>45</v>
      </c>
      <c r="B160" s="11"/>
      <c r="C160" s="11"/>
      <c r="D160" s="5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</row>
    <row r="161" spans="1:25" x14ac:dyDescent="0.2">
      <c r="A161" s="11">
        <v>46</v>
      </c>
      <c r="B161" s="28" t="s">
        <v>1</v>
      </c>
      <c r="C161" s="34" t="s">
        <v>32</v>
      </c>
      <c r="D161" s="48">
        <v>0</v>
      </c>
      <c r="E161" s="74">
        <f>E52/$D$52%-100</f>
        <v>1.6</v>
      </c>
      <c r="F161" s="74">
        <f t="shared" ref="F161:R161" si="77">F52/$D$52%-100</f>
        <v>2.1</v>
      </c>
      <c r="G161" s="74">
        <f t="shared" si="77"/>
        <v>2.5</v>
      </c>
      <c r="H161" s="74">
        <f t="shared" si="77"/>
        <v>2.5</v>
      </c>
      <c r="I161" s="74">
        <f t="shared" si="77"/>
        <v>2.5</v>
      </c>
      <c r="J161" s="74">
        <f t="shared" si="77"/>
        <v>2.5</v>
      </c>
      <c r="K161" s="74">
        <f t="shared" si="77"/>
        <v>2.9</v>
      </c>
      <c r="L161" s="74">
        <f t="shared" si="77"/>
        <v>2.9</v>
      </c>
      <c r="M161" s="74">
        <f t="shared" si="77"/>
        <v>2.9</v>
      </c>
      <c r="N161" s="74">
        <f t="shared" si="77"/>
        <v>2.9</v>
      </c>
      <c r="O161" s="74">
        <f t="shared" si="77"/>
        <v>3.2</v>
      </c>
      <c r="P161" s="74">
        <f t="shared" si="77"/>
        <v>3.3</v>
      </c>
      <c r="Q161" s="74">
        <f t="shared" si="77"/>
        <v>3.3</v>
      </c>
      <c r="R161" s="74">
        <f t="shared" si="77"/>
        <v>3.4</v>
      </c>
      <c r="S161" s="74">
        <f>S52/$D$52%-100</f>
        <v>3.4</v>
      </c>
      <c r="T161" s="74">
        <f t="shared" si="29"/>
        <v>3.4</v>
      </c>
      <c r="U161" s="74">
        <f t="shared" si="30"/>
        <v>3.4</v>
      </c>
      <c r="V161" s="74">
        <f t="shared" si="31"/>
        <v>3.4</v>
      </c>
      <c r="W161" s="74">
        <f t="shared" si="32"/>
        <v>2.1</v>
      </c>
      <c r="X161" s="74">
        <f t="shared" si="33"/>
        <v>2.0906283660309302</v>
      </c>
      <c r="Y161" s="74">
        <f t="shared" si="34"/>
        <v>2.1</v>
      </c>
    </row>
    <row r="162" spans="1:25" s="11" customFormat="1" x14ac:dyDescent="0.2"/>
    <row r="163" spans="1:25" s="11" customFormat="1" x14ac:dyDescent="0.2">
      <c r="D163" s="11" t="s">
        <v>56</v>
      </c>
      <c r="E163" s="11">
        <f>MIN(E116:E159)</f>
        <v>-0.8</v>
      </c>
      <c r="F163" s="11">
        <f t="shared" ref="F163:R163" si="78">MIN(F116:F159)</f>
        <v>0</v>
      </c>
      <c r="G163" s="11">
        <f t="shared" si="78"/>
        <v>0</v>
      </c>
      <c r="H163" s="11">
        <f t="shared" si="78"/>
        <v>0</v>
      </c>
      <c r="I163" s="11">
        <f t="shared" si="78"/>
        <v>0</v>
      </c>
      <c r="J163" s="11">
        <f t="shared" si="78"/>
        <v>0</v>
      </c>
      <c r="K163" s="11">
        <f t="shared" si="78"/>
        <v>0</v>
      </c>
      <c r="L163" s="11">
        <f t="shared" si="78"/>
        <v>0</v>
      </c>
      <c r="M163" s="11">
        <f t="shared" si="78"/>
        <v>0</v>
      </c>
      <c r="N163" s="11">
        <f t="shared" si="78"/>
        <v>0</v>
      </c>
      <c r="O163" s="11">
        <f t="shared" si="78"/>
        <v>0.3</v>
      </c>
      <c r="P163" s="11">
        <f t="shared" si="78"/>
        <v>0.3</v>
      </c>
      <c r="Q163" s="11">
        <f t="shared" si="78"/>
        <v>0.3</v>
      </c>
      <c r="R163" s="11">
        <f t="shared" si="78"/>
        <v>0.3</v>
      </c>
      <c r="S163" s="11">
        <f t="shared" ref="S163:X163" si="79">MIN(S116:S159)</f>
        <v>0.3</v>
      </c>
      <c r="T163" s="11">
        <f t="shared" si="79"/>
        <v>-5</v>
      </c>
      <c r="U163" s="11">
        <f t="shared" si="79"/>
        <v>0.4</v>
      </c>
      <c r="V163" s="11">
        <f t="shared" si="79"/>
        <v>0.2</v>
      </c>
      <c r="W163" s="11">
        <f t="shared" si="79"/>
        <v>-0.6</v>
      </c>
      <c r="X163" s="11">
        <f t="shared" si="79"/>
        <v>-0.6</v>
      </c>
      <c r="Y163" s="11">
        <f t="shared" ref="Y163" si="80">MIN(Y116:Y159)</f>
        <v>-0.6</v>
      </c>
    </row>
    <row r="164" spans="1:25" s="11" customFormat="1" x14ac:dyDescent="0.2">
      <c r="D164" s="11" t="s">
        <v>57</v>
      </c>
      <c r="E164" s="11">
        <f>MAX(E116:E159)</f>
        <v>6.8</v>
      </c>
      <c r="F164" s="11">
        <f t="shared" ref="F164:R164" si="81">MAX(F116:F159)</f>
        <v>7.7</v>
      </c>
      <c r="G164" s="11">
        <f t="shared" si="81"/>
        <v>8.4</v>
      </c>
      <c r="H164" s="11">
        <f t="shared" si="81"/>
        <v>8.4</v>
      </c>
      <c r="I164" s="11">
        <f t="shared" si="81"/>
        <v>8.4</v>
      </c>
      <c r="J164" s="11">
        <f t="shared" si="81"/>
        <v>8.4</v>
      </c>
      <c r="K164" s="11">
        <f t="shared" si="81"/>
        <v>10.5</v>
      </c>
      <c r="L164" s="11">
        <f t="shared" si="81"/>
        <v>10.5</v>
      </c>
      <c r="M164" s="11">
        <f t="shared" si="81"/>
        <v>10.5</v>
      </c>
      <c r="N164" s="11">
        <f t="shared" si="81"/>
        <v>10.5</v>
      </c>
      <c r="O164" s="11">
        <f t="shared" si="81"/>
        <v>11.6</v>
      </c>
      <c r="P164" s="11">
        <f t="shared" si="81"/>
        <v>12</v>
      </c>
      <c r="Q164" s="11">
        <f t="shared" si="81"/>
        <v>12.2</v>
      </c>
      <c r="R164" s="11">
        <f t="shared" si="81"/>
        <v>12.2</v>
      </c>
      <c r="S164" s="11">
        <f t="shared" ref="S164:X164" si="82">MAX(S116:S159)</f>
        <v>12.5</v>
      </c>
      <c r="T164" s="11">
        <f t="shared" si="82"/>
        <v>12.4</v>
      </c>
      <c r="U164" s="11">
        <f t="shared" si="82"/>
        <v>12.4</v>
      </c>
      <c r="V164" s="11">
        <f t="shared" si="82"/>
        <v>12.4</v>
      </c>
      <c r="W164" s="11">
        <f t="shared" si="82"/>
        <v>9.9</v>
      </c>
      <c r="X164" s="11">
        <f t="shared" si="82"/>
        <v>10.1</v>
      </c>
      <c r="Y164" s="11">
        <f t="shared" ref="Y164" si="83">MAX(Y116:Y159)</f>
        <v>10.1</v>
      </c>
    </row>
    <row r="165" spans="1:25" s="11" customFormat="1" x14ac:dyDescent="0.2"/>
    <row r="166" spans="1:25" s="11" customFormat="1" x14ac:dyDescent="0.2"/>
    <row r="167" spans="1:25" s="11" customFormat="1" x14ac:dyDescent="0.2"/>
    <row r="168" spans="1:25" s="1" customFormat="1" x14ac:dyDescent="0.2"/>
    <row r="169" spans="1:25" s="2" customFormat="1" x14ac:dyDescent="0.2"/>
    <row r="170" spans="1:25" s="12" customFormat="1" x14ac:dyDescent="0.2"/>
    <row r="172" spans="1:25" customFormat="1" x14ac:dyDescent="0.2"/>
    <row r="173" spans="1:25" s="25" customFormat="1" x14ac:dyDescent="0.2"/>
    <row r="174" spans="1:25" customFormat="1" x14ac:dyDescent="0.2"/>
    <row r="176" spans="1:25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" customFormat="1" x14ac:dyDescent="0.2"/>
    <row r="183" s="2" customFormat="1" x14ac:dyDescent="0.2"/>
    <row r="184" s="12" customFormat="1" x14ac:dyDescent="0.2"/>
    <row r="186" customFormat="1" x14ac:dyDescent="0.2"/>
    <row r="187" s="25" customFormat="1" x14ac:dyDescent="0.2"/>
    <row r="188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" customFormat="1" x14ac:dyDescent="0.2"/>
    <row r="197" s="2" customFormat="1" x14ac:dyDescent="0.2"/>
    <row r="198" s="12" customFormat="1" x14ac:dyDescent="0.2"/>
    <row r="200" customFormat="1" x14ac:dyDescent="0.2"/>
    <row r="201" s="25" customFormat="1" x14ac:dyDescent="0.2"/>
    <row r="202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" customFormat="1" x14ac:dyDescent="0.2"/>
    <row r="211" s="2" customFormat="1" x14ac:dyDescent="0.2"/>
    <row r="212" s="12" customFormat="1" x14ac:dyDescent="0.2"/>
    <row r="214" customFormat="1" x14ac:dyDescent="0.2"/>
    <row r="215" s="25" customFormat="1" x14ac:dyDescent="0.2"/>
    <row r="216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" customFormat="1" x14ac:dyDescent="0.2"/>
    <row r="225" s="2" customFormat="1" x14ac:dyDescent="0.2"/>
    <row r="226" s="12" customFormat="1" x14ac:dyDescent="0.2"/>
    <row r="228" customFormat="1" x14ac:dyDescent="0.2"/>
    <row r="229" s="25" customFormat="1" x14ac:dyDescent="0.2"/>
    <row r="230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" customFormat="1" x14ac:dyDescent="0.2"/>
    <row r="239" s="2" customFormat="1" x14ac:dyDescent="0.2"/>
    <row r="240" s="12" customFormat="1" x14ac:dyDescent="0.2"/>
    <row r="242" customFormat="1" x14ac:dyDescent="0.2"/>
    <row r="243" s="25" customFormat="1" x14ac:dyDescent="0.2"/>
    <row r="244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" customFormat="1" x14ac:dyDescent="0.2"/>
    <row r="253" s="2" customFormat="1" x14ac:dyDescent="0.2"/>
    <row r="254" s="12" customFormat="1" x14ac:dyDescent="0.2"/>
    <row r="256" customFormat="1" x14ac:dyDescent="0.2"/>
    <row r="257" s="25" customFormat="1" x14ac:dyDescent="0.2"/>
    <row r="258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" customFormat="1" x14ac:dyDescent="0.2"/>
    <row r="267" s="2" customFormat="1" x14ac:dyDescent="0.2"/>
    <row r="268" s="12" customFormat="1" x14ac:dyDescent="0.2"/>
    <row r="270" customFormat="1" x14ac:dyDescent="0.2"/>
    <row r="271" s="25" customFormat="1" x14ac:dyDescent="0.2"/>
    <row r="272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" customFormat="1" x14ac:dyDescent="0.2"/>
    <row r="281" s="2" customFormat="1" x14ac:dyDescent="0.2"/>
    <row r="282" s="12" customFormat="1" x14ac:dyDescent="0.2"/>
    <row r="284" customFormat="1" x14ac:dyDescent="0.2"/>
    <row r="285" s="25" customFormat="1" x14ac:dyDescent="0.2"/>
    <row r="286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" customFormat="1" x14ac:dyDescent="0.2"/>
    <row r="295" s="2" customFormat="1" x14ac:dyDescent="0.2"/>
    <row r="296" s="12" customFormat="1" x14ac:dyDescent="0.2"/>
    <row r="298" customFormat="1" x14ac:dyDescent="0.2"/>
    <row r="299" s="25" customFormat="1" x14ac:dyDescent="0.2"/>
    <row r="300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" customFormat="1" x14ac:dyDescent="0.2"/>
    <row r="309" s="2" customFormat="1" x14ac:dyDescent="0.2"/>
    <row r="310" s="12" customFormat="1" x14ac:dyDescent="0.2"/>
    <row r="312" customFormat="1" x14ac:dyDescent="0.2"/>
    <row r="313" s="25" customFormat="1" x14ac:dyDescent="0.2"/>
    <row r="314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" customFormat="1" x14ac:dyDescent="0.2"/>
    <row r="323" s="2" customFormat="1" x14ac:dyDescent="0.2"/>
    <row r="324" s="12" customFormat="1" x14ac:dyDescent="0.2"/>
    <row r="326" customFormat="1" x14ac:dyDescent="0.2"/>
    <row r="327" s="25" customFormat="1" x14ac:dyDescent="0.2"/>
    <row r="328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" customFormat="1" x14ac:dyDescent="0.2"/>
    <row r="337" s="2" customFormat="1" x14ac:dyDescent="0.2"/>
    <row r="338" s="12" customFormat="1" x14ac:dyDescent="0.2"/>
    <row r="340" customFormat="1" x14ac:dyDescent="0.2"/>
    <row r="341" s="25" customFormat="1" x14ac:dyDescent="0.2"/>
    <row r="342" customFormat="1" x14ac:dyDescent="0.2"/>
    <row r="344" s="11" customFormat="1" x14ac:dyDescent="0.2"/>
    <row r="345" s="11" customFormat="1" x14ac:dyDescent="0.2"/>
    <row r="346" s="11" customFormat="1" x14ac:dyDescent="0.2"/>
    <row r="347" s="11" customFormat="1" x14ac:dyDescent="0.2"/>
    <row r="348" s="11" customFormat="1" x14ac:dyDescent="0.2"/>
    <row r="349" s="11" customFormat="1" x14ac:dyDescent="0.2"/>
    <row r="350" s="1" customFormat="1" x14ac:dyDescent="0.2"/>
    <row r="351" s="2" customFormat="1" x14ac:dyDescent="0.2"/>
    <row r="352" s="12" customFormat="1" x14ac:dyDescent="0.2"/>
    <row r="354" customFormat="1" x14ac:dyDescent="0.2"/>
    <row r="355" s="25" customFormat="1" x14ac:dyDescent="0.2"/>
    <row r="356" customFormat="1" x14ac:dyDescent="0.2"/>
    <row r="358" s="11" customFormat="1" x14ac:dyDescent="0.2"/>
    <row r="359" s="11" customFormat="1" x14ac:dyDescent="0.2"/>
    <row r="360" s="11" customFormat="1" x14ac:dyDescent="0.2"/>
    <row r="361" s="11" customFormat="1" x14ac:dyDescent="0.2"/>
    <row r="362" s="11" customFormat="1" x14ac:dyDescent="0.2"/>
    <row r="363" s="11" customFormat="1" x14ac:dyDescent="0.2"/>
    <row r="364" s="1" customFormat="1" x14ac:dyDescent="0.2"/>
    <row r="365" s="2" customFormat="1" x14ac:dyDescent="0.2"/>
    <row r="366" s="12" customFormat="1" x14ac:dyDescent="0.2"/>
    <row r="368" customFormat="1" x14ac:dyDescent="0.2"/>
    <row r="369" s="25" customFormat="1" x14ac:dyDescent="0.2"/>
    <row r="370" customFormat="1" x14ac:dyDescent="0.2"/>
    <row r="372" s="11" customFormat="1" x14ac:dyDescent="0.2"/>
    <row r="373" s="11" customFormat="1" x14ac:dyDescent="0.2"/>
    <row r="374" s="11" customFormat="1" x14ac:dyDescent="0.2"/>
    <row r="375" s="11" customFormat="1" x14ac:dyDescent="0.2"/>
    <row r="376" s="11" customFormat="1" x14ac:dyDescent="0.2"/>
    <row r="377" s="11" customFormat="1" x14ac:dyDescent="0.2"/>
    <row r="378" s="1" customFormat="1" x14ac:dyDescent="0.2"/>
    <row r="379" s="2" customFormat="1" x14ac:dyDescent="0.2"/>
    <row r="380" s="12" customFormat="1" x14ac:dyDescent="0.2"/>
    <row r="382" customFormat="1" x14ac:dyDescent="0.2"/>
    <row r="383" s="25" customFormat="1" x14ac:dyDescent="0.2"/>
    <row r="384" customFormat="1" x14ac:dyDescent="0.2"/>
    <row r="386" s="11" customFormat="1" x14ac:dyDescent="0.2"/>
    <row r="387" s="11" customFormat="1" x14ac:dyDescent="0.2"/>
    <row r="388" s="11" customFormat="1" x14ac:dyDescent="0.2"/>
    <row r="389" s="11" customFormat="1" x14ac:dyDescent="0.2"/>
    <row r="390" s="11" customFormat="1" x14ac:dyDescent="0.2"/>
    <row r="391" s="11" customFormat="1" x14ac:dyDescent="0.2"/>
    <row r="392" s="1" customFormat="1" x14ac:dyDescent="0.2"/>
    <row r="393" s="2" customFormat="1" x14ac:dyDescent="0.2"/>
    <row r="394" s="12" customFormat="1" x14ac:dyDescent="0.2"/>
    <row r="396" customFormat="1" x14ac:dyDescent="0.2"/>
    <row r="397" s="25" customFormat="1" x14ac:dyDescent="0.2"/>
    <row r="398" customFormat="1" x14ac:dyDescent="0.2"/>
    <row r="400" s="11" customFormat="1" x14ac:dyDescent="0.2"/>
    <row r="401" s="11" customFormat="1" x14ac:dyDescent="0.2"/>
    <row r="402" s="11" customFormat="1" x14ac:dyDescent="0.2"/>
    <row r="403" s="11" customFormat="1" x14ac:dyDescent="0.2"/>
    <row r="404" s="11" customFormat="1" x14ac:dyDescent="0.2"/>
    <row r="405" s="11" customFormat="1" x14ac:dyDescent="0.2"/>
    <row r="406" s="1" customFormat="1" x14ac:dyDescent="0.2"/>
    <row r="407" s="2" customFormat="1" x14ac:dyDescent="0.2"/>
    <row r="408" s="12" customFormat="1" x14ac:dyDescent="0.2"/>
    <row r="410" customFormat="1" x14ac:dyDescent="0.2"/>
    <row r="411" s="25" customFormat="1" x14ac:dyDescent="0.2"/>
    <row r="412" customFormat="1" x14ac:dyDescent="0.2"/>
    <row r="414" s="11" customFormat="1" x14ac:dyDescent="0.2"/>
    <row r="415" s="11" customFormat="1" x14ac:dyDescent="0.2"/>
    <row r="416" s="11" customFormat="1" x14ac:dyDescent="0.2"/>
    <row r="417" s="11" customFormat="1" x14ac:dyDescent="0.2"/>
    <row r="418" s="11" customFormat="1" x14ac:dyDescent="0.2"/>
    <row r="419" s="11" customFormat="1" x14ac:dyDescent="0.2"/>
    <row r="420" s="1" customFormat="1" x14ac:dyDescent="0.2"/>
    <row r="421" s="2" customFormat="1" x14ac:dyDescent="0.2"/>
    <row r="422" s="12" customFormat="1" x14ac:dyDescent="0.2"/>
    <row r="424" customFormat="1" x14ac:dyDescent="0.2"/>
    <row r="425" s="25" customFormat="1" x14ac:dyDescent="0.2"/>
    <row r="426" customFormat="1" x14ac:dyDescent="0.2"/>
    <row r="428" s="11" customFormat="1" x14ac:dyDescent="0.2"/>
    <row r="429" s="11" customFormat="1" x14ac:dyDescent="0.2"/>
    <row r="430" s="11" customFormat="1" x14ac:dyDescent="0.2"/>
    <row r="431" s="11" customFormat="1" x14ac:dyDescent="0.2"/>
    <row r="432" s="11" customFormat="1" x14ac:dyDescent="0.2"/>
    <row r="433" s="11" customFormat="1" x14ac:dyDescent="0.2"/>
    <row r="434" s="1" customFormat="1" x14ac:dyDescent="0.2"/>
    <row r="435" s="2" customFormat="1" x14ac:dyDescent="0.2"/>
    <row r="436" s="12" customFormat="1" x14ac:dyDescent="0.2"/>
    <row r="438" customFormat="1" x14ac:dyDescent="0.2"/>
    <row r="439" s="25" customFormat="1" x14ac:dyDescent="0.2"/>
    <row r="440" customFormat="1" x14ac:dyDescent="0.2"/>
    <row r="442" s="11" customFormat="1" x14ac:dyDescent="0.2"/>
    <row r="443" s="11" customFormat="1" x14ac:dyDescent="0.2"/>
    <row r="444" s="11" customFormat="1" x14ac:dyDescent="0.2"/>
    <row r="445" s="11" customFormat="1" x14ac:dyDescent="0.2"/>
    <row r="446" s="11" customFormat="1" x14ac:dyDescent="0.2"/>
    <row r="447" s="11" customFormat="1" x14ac:dyDescent="0.2"/>
    <row r="448" s="1" customFormat="1" x14ac:dyDescent="0.2"/>
    <row r="449" s="2" customFormat="1" x14ac:dyDescent="0.2"/>
    <row r="450" s="12" customFormat="1" x14ac:dyDescent="0.2"/>
    <row r="452" customFormat="1" x14ac:dyDescent="0.2"/>
    <row r="453" s="25" customFormat="1" x14ac:dyDescent="0.2"/>
    <row r="454" customFormat="1" x14ac:dyDescent="0.2"/>
    <row r="456" s="11" customFormat="1" x14ac:dyDescent="0.2"/>
    <row r="457" s="11" customFormat="1" x14ac:dyDescent="0.2"/>
    <row r="458" s="11" customFormat="1" x14ac:dyDescent="0.2"/>
    <row r="459" s="11" customFormat="1" x14ac:dyDescent="0.2"/>
    <row r="460" s="11" customFormat="1" x14ac:dyDescent="0.2"/>
    <row r="461" s="11" customFormat="1" x14ac:dyDescent="0.2"/>
    <row r="462" s="1" customFormat="1" x14ac:dyDescent="0.2"/>
    <row r="463" s="2" customFormat="1" x14ac:dyDescent="0.2"/>
    <row r="464" s="12" customFormat="1" x14ac:dyDescent="0.2"/>
    <row r="466" customFormat="1" x14ac:dyDescent="0.2"/>
    <row r="467" s="25" customFormat="1" x14ac:dyDescent="0.2"/>
    <row r="468" customFormat="1" x14ac:dyDescent="0.2"/>
    <row r="470" s="11" customFormat="1" x14ac:dyDescent="0.2"/>
    <row r="471" s="11" customFormat="1" x14ac:dyDescent="0.2"/>
    <row r="472" s="11" customFormat="1" x14ac:dyDescent="0.2"/>
    <row r="473" s="11" customFormat="1" x14ac:dyDescent="0.2"/>
    <row r="474" s="11" customFormat="1" x14ac:dyDescent="0.2"/>
    <row r="475" s="11" customFormat="1" x14ac:dyDescent="0.2"/>
    <row r="476" s="1" customFormat="1" x14ac:dyDescent="0.2"/>
    <row r="477" s="2" customFormat="1" x14ac:dyDescent="0.2"/>
    <row r="478" s="12" customFormat="1" x14ac:dyDescent="0.2"/>
    <row r="480" customFormat="1" x14ac:dyDescent="0.2"/>
    <row r="481" s="25" customFormat="1" x14ac:dyDescent="0.2"/>
    <row r="482" customFormat="1" x14ac:dyDescent="0.2"/>
    <row r="484" s="11" customFormat="1" x14ac:dyDescent="0.2"/>
    <row r="485" s="11" customFormat="1" x14ac:dyDescent="0.2"/>
    <row r="486" s="11" customFormat="1" x14ac:dyDescent="0.2"/>
    <row r="487" s="11" customFormat="1" x14ac:dyDescent="0.2"/>
    <row r="488" s="11" customFormat="1" x14ac:dyDescent="0.2"/>
    <row r="489" s="11" customFormat="1" x14ac:dyDescent="0.2"/>
    <row r="490" s="1" customFormat="1" x14ac:dyDescent="0.2"/>
    <row r="491" s="2" customFormat="1" x14ac:dyDescent="0.2"/>
    <row r="492" s="12" customFormat="1" x14ac:dyDescent="0.2"/>
    <row r="494" customFormat="1" x14ac:dyDescent="0.2"/>
    <row r="495" s="25" customFormat="1" x14ac:dyDescent="0.2"/>
    <row r="496" customFormat="1" x14ac:dyDescent="0.2"/>
    <row r="498" s="11" customFormat="1" x14ac:dyDescent="0.2"/>
    <row r="499" s="11" customFormat="1" x14ac:dyDescent="0.2"/>
    <row r="500" s="11" customFormat="1" x14ac:dyDescent="0.2"/>
    <row r="501" s="11" customFormat="1" x14ac:dyDescent="0.2"/>
    <row r="502" s="11" customFormat="1" x14ac:dyDescent="0.2"/>
    <row r="503" s="11" customFormat="1" x14ac:dyDescent="0.2"/>
    <row r="504" s="1" customFormat="1" x14ac:dyDescent="0.2"/>
    <row r="505" s="2" customFormat="1" x14ac:dyDescent="0.2"/>
    <row r="506" s="12" customFormat="1" x14ac:dyDescent="0.2"/>
    <row r="508" customFormat="1" x14ac:dyDescent="0.2"/>
    <row r="509" s="25" customFormat="1" x14ac:dyDescent="0.2"/>
    <row r="510" customFormat="1" x14ac:dyDescent="0.2"/>
    <row r="512" s="11" customFormat="1" x14ac:dyDescent="0.2"/>
    <row r="513" s="11" customFormat="1" x14ac:dyDescent="0.2"/>
    <row r="514" s="11" customFormat="1" x14ac:dyDescent="0.2"/>
    <row r="515" s="11" customFormat="1" x14ac:dyDescent="0.2"/>
    <row r="516" s="11" customFormat="1" x14ac:dyDescent="0.2"/>
    <row r="517" s="11" customFormat="1" x14ac:dyDescent="0.2"/>
    <row r="518" s="1" customFormat="1" x14ac:dyDescent="0.2"/>
    <row r="519" s="2" customFormat="1" x14ac:dyDescent="0.2"/>
    <row r="520" s="12" customFormat="1" x14ac:dyDescent="0.2"/>
    <row r="522" customFormat="1" x14ac:dyDescent="0.2"/>
    <row r="523" s="25" customFormat="1" x14ac:dyDescent="0.2"/>
    <row r="524" customFormat="1" x14ac:dyDescent="0.2"/>
    <row r="526" s="11" customFormat="1" x14ac:dyDescent="0.2"/>
    <row r="527" s="11" customFormat="1" x14ac:dyDescent="0.2"/>
    <row r="528" s="11" customFormat="1" x14ac:dyDescent="0.2"/>
    <row r="529" s="11" customFormat="1" x14ac:dyDescent="0.2"/>
    <row r="530" s="11" customFormat="1" x14ac:dyDescent="0.2"/>
    <row r="531" s="11" customFormat="1" x14ac:dyDescent="0.2"/>
    <row r="532" s="1" customFormat="1" x14ac:dyDescent="0.2"/>
    <row r="533" s="2" customFormat="1" x14ac:dyDescent="0.2"/>
    <row r="534" s="12" customFormat="1" x14ac:dyDescent="0.2"/>
    <row r="536" customFormat="1" x14ac:dyDescent="0.2"/>
    <row r="537" s="25" customFormat="1" x14ac:dyDescent="0.2"/>
    <row r="538" customFormat="1" x14ac:dyDescent="0.2"/>
    <row r="540" s="11" customFormat="1" x14ac:dyDescent="0.2"/>
    <row r="541" s="11" customFormat="1" x14ac:dyDescent="0.2"/>
    <row r="542" s="11" customFormat="1" x14ac:dyDescent="0.2"/>
    <row r="543" s="11" customFormat="1" x14ac:dyDescent="0.2"/>
    <row r="544" s="11" customFormat="1" x14ac:dyDescent="0.2"/>
    <row r="545" s="11" customFormat="1" x14ac:dyDescent="0.2"/>
    <row r="546" s="1" customFormat="1" x14ac:dyDescent="0.2"/>
    <row r="547" s="2" customFormat="1" x14ac:dyDescent="0.2"/>
    <row r="548" s="12" customFormat="1" x14ac:dyDescent="0.2"/>
    <row r="550" customFormat="1" x14ac:dyDescent="0.2"/>
    <row r="551" s="25" customFormat="1" x14ac:dyDescent="0.2"/>
    <row r="552" customFormat="1" x14ac:dyDescent="0.2"/>
    <row r="554" s="11" customFormat="1" x14ac:dyDescent="0.2"/>
    <row r="555" s="11" customFormat="1" x14ac:dyDescent="0.2"/>
    <row r="556" s="11" customFormat="1" x14ac:dyDescent="0.2"/>
    <row r="557" s="11" customFormat="1" x14ac:dyDescent="0.2"/>
    <row r="558" s="11" customFormat="1" x14ac:dyDescent="0.2"/>
    <row r="559" s="11" customFormat="1" x14ac:dyDescent="0.2"/>
    <row r="560" s="1" customFormat="1" x14ac:dyDescent="0.2"/>
    <row r="561" s="2" customFormat="1" x14ac:dyDescent="0.2"/>
    <row r="562" s="12" customFormat="1" x14ac:dyDescent="0.2"/>
    <row r="564" customFormat="1" x14ac:dyDescent="0.2"/>
    <row r="565" s="25" customFormat="1" x14ac:dyDescent="0.2"/>
    <row r="566" customFormat="1" x14ac:dyDescent="0.2"/>
    <row r="568" s="11" customFormat="1" x14ac:dyDescent="0.2"/>
    <row r="569" s="11" customFormat="1" x14ac:dyDescent="0.2"/>
    <row r="570" s="11" customFormat="1" x14ac:dyDescent="0.2"/>
    <row r="571" s="11" customFormat="1" x14ac:dyDescent="0.2"/>
    <row r="572" s="11" customFormat="1" x14ac:dyDescent="0.2"/>
    <row r="573" s="11" customFormat="1" x14ac:dyDescent="0.2"/>
    <row r="574" s="1" customFormat="1" x14ac:dyDescent="0.2"/>
    <row r="575" s="2" customFormat="1" x14ac:dyDescent="0.2"/>
    <row r="576" s="12" customFormat="1" x14ac:dyDescent="0.2"/>
    <row r="578" customFormat="1" x14ac:dyDescent="0.2"/>
    <row r="579" s="25" customFormat="1" x14ac:dyDescent="0.2"/>
    <row r="580" customFormat="1" x14ac:dyDescent="0.2"/>
    <row r="582" s="11" customFormat="1" x14ac:dyDescent="0.2"/>
    <row r="583" s="11" customFormat="1" x14ac:dyDescent="0.2"/>
    <row r="584" s="11" customFormat="1" x14ac:dyDescent="0.2"/>
    <row r="585" s="11" customFormat="1" x14ac:dyDescent="0.2"/>
    <row r="586" s="11" customFormat="1" x14ac:dyDescent="0.2"/>
    <row r="587" s="11" customFormat="1" x14ac:dyDescent="0.2"/>
    <row r="588" s="1" customFormat="1" x14ac:dyDescent="0.2"/>
    <row r="589" s="2" customFormat="1" x14ac:dyDescent="0.2"/>
    <row r="590" s="12" customFormat="1" x14ac:dyDescent="0.2"/>
    <row r="592" customFormat="1" x14ac:dyDescent="0.2"/>
    <row r="593" s="25" customFormat="1" x14ac:dyDescent="0.2"/>
    <row r="594" customFormat="1" x14ac:dyDescent="0.2"/>
    <row r="596" s="11" customFormat="1" x14ac:dyDescent="0.2"/>
    <row r="597" s="11" customFormat="1" x14ac:dyDescent="0.2"/>
    <row r="598" s="11" customFormat="1" x14ac:dyDescent="0.2"/>
    <row r="599" s="11" customFormat="1" x14ac:dyDescent="0.2"/>
    <row r="600" s="11" customFormat="1" x14ac:dyDescent="0.2"/>
    <row r="601" s="11" customFormat="1" x14ac:dyDescent="0.2"/>
    <row r="602" s="1" customFormat="1" x14ac:dyDescent="0.2"/>
    <row r="603" s="2" customFormat="1" x14ac:dyDescent="0.2"/>
    <row r="604" s="12" customFormat="1" x14ac:dyDescent="0.2"/>
    <row r="606" customFormat="1" x14ac:dyDescent="0.2"/>
    <row r="607" s="25" customFormat="1" x14ac:dyDescent="0.2"/>
    <row r="608" customFormat="1" x14ac:dyDescent="0.2"/>
    <row r="610" s="11" customFormat="1" x14ac:dyDescent="0.2"/>
    <row r="611" s="11" customFormat="1" x14ac:dyDescent="0.2"/>
    <row r="612" s="11" customFormat="1" x14ac:dyDescent="0.2"/>
    <row r="613" s="11" customFormat="1" x14ac:dyDescent="0.2"/>
    <row r="614" s="11" customFormat="1" x14ac:dyDescent="0.2"/>
    <row r="615" s="11" customFormat="1" x14ac:dyDescent="0.2"/>
    <row r="616" s="1" customFormat="1" x14ac:dyDescent="0.2"/>
    <row r="617" s="2" customFormat="1" x14ac:dyDescent="0.2"/>
    <row r="618" s="12" customFormat="1" x14ac:dyDescent="0.2"/>
    <row r="620" customFormat="1" x14ac:dyDescent="0.2"/>
    <row r="621" s="25" customFormat="1" x14ac:dyDescent="0.2"/>
    <row r="622" customFormat="1" x14ac:dyDescent="0.2"/>
    <row r="624" s="11" customFormat="1" x14ac:dyDescent="0.2"/>
    <row r="625" s="11" customFormat="1" x14ac:dyDescent="0.2"/>
    <row r="626" s="11" customFormat="1" x14ac:dyDescent="0.2"/>
    <row r="627" s="11" customFormat="1" x14ac:dyDescent="0.2"/>
    <row r="628" s="11" customFormat="1" x14ac:dyDescent="0.2"/>
    <row r="629" s="11" customFormat="1" x14ac:dyDescent="0.2"/>
    <row r="630" s="1" customFormat="1" x14ac:dyDescent="0.2"/>
    <row r="631" s="2" customFormat="1" x14ac:dyDescent="0.2"/>
    <row r="632" s="12" customFormat="1" x14ac:dyDescent="0.2"/>
    <row r="634" customFormat="1" x14ac:dyDescent="0.2"/>
    <row r="635" s="25" customFormat="1" x14ac:dyDescent="0.2"/>
    <row r="636" customFormat="1" x14ac:dyDescent="0.2"/>
    <row r="638" s="11" customFormat="1" x14ac:dyDescent="0.2"/>
    <row r="639" s="11" customFormat="1" x14ac:dyDescent="0.2"/>
    <row r="640" s="11" customFormat="1" x14ac:dyDescent="0.2"/>
    <row r="641" s="11" customFormat="1" x14ac:dyDescent="0.2"/>
    <row r="642" s="11" customFormat="1" x14ac:dyDescent="0.2"/>
    <row r="643" s="11" customFormat="1" x14ac:dyDescent="0.2"/>
    <row r="644" s="1" customFormat="1" x14ac:dyDescent="0.2"/>
    <row r="645" s="2" customFormat="1" x14ac:dyDescent="0.2"/>
    <row r="646" s="12" customFormat="1" x14ac:dyDescent="0.2"/>
    <row r="648" customFormat="1" x14ac:dyDescent="0.2"/>
    <row r="649" s="25" customFormat="1" x14ac:dyDescent="0.2"/>
    <row r="650" customFormat="1" x14ac:dyDescent="0.2"/>
    <row r="652" s="11" customFormat="1" x14ac:dyDescent="0.2"/>
    <row r="653" s="11" customFormat="1" x14ac:dyDescent="0.2"/>
    <row r="654" s="11" customFormat="1" x14ac:dyDescent="0.2"/>
    <row r="655" s="11" customFormat="1" x14ac:dyDescent="0.2"/>
    <row r="656" s="11" customFormat="1" x14ac:dyDescent="0.2"/>
    <row r="657" s="11" customFormat="1" x14ac:dyDescent="0.2"/>
    <row r="658" s="1" customFormat="1" x14ac:dyDescent="0.2"/>
    <row r="659" s="2" customFormat="1" x14ac:dyDescent="0.2"/>
    <row r="660" s="12" customFormat="1" x14ac:dyDescent="0.2"/>
    <row r="662" customFormat="1" x14ac:dyDescent="0.2"/>
    <row r="663" s="25" customFormat="1" x14ac:dyDescent="0.2"/>
    <row r="664" customFormat="1" x14ac:dyDescent="0.2"/>
    <row r="666" s="11" customFormat="1" x14ac:dyDescent="0.2"/>
    <row r="667" s="11" customFormat="1" x14ac:dyDescent="0.2"/>
    <row r="668" s="11" customFormat="1" x14ac:dyDescent="0.2"/>
    <row r="669" s="11" customFormat="1" x14ac:dyDescent="0.2"/>
    <row r="670" s="11" customFormat="1" x14ac:dyDescent="0.2"/>
    <row r="671" s="11" customFormat="1" x14ac:dyDescent="0.2"/>
    <row r="672" s="1" customFormat="1" x14ac:dyDescent="0.2"/>
    <row r="673" s="2" customFormat="1" x14ac:dyDescent="0.2"/>
    <row r="674" s="12" customFormat="1" x14ac:dyDescent="0.2"/>
    <row r="676" customFormat="1" x14ac:dyDescent="0.2"/>
    <row r="677" s="25" customFormat="1" x14ac:dyDescent="0.2"/>
    <row r="678" customFormat="1" x14ac:dyDescent="0.2"/>
    <row r="680" s="11" customFormat="1" x14ac:dyDescent="0.2"/>
    <row r="681" s="11" customFormat="1" x14ac:dyDescent="0.2"/>
    <row r="682" s="11" customFormat="1" x14ac:dyDescent="0.2"/>
    <row r="683" s="11" customFormat="1" x14ac:dyDescent="0.2"/>
    <row r="684" s="11" customFormat="1" x14ac:dyDescent="0.2"/>
    <row r="685" s="11" customFormat="1" x14ac:dyDescent="0.2"/>
    <row r="686" s="1" customFormat="1" x14ac:dyDescent="0.2"/>
    <row r="687" s="2" customFormat="1" x14ac:dyDescent="0.2"/>
    <row r="688" s="12" customFormat="1" x14ac:dyDescent="0.2"/>
    <row r="690" customFormat="1" x14ac:dyDescent="0.2"/>
    <row r="691" s="25" customFormat="1" x14ac:dyDescent="0.2"/>
    <row r="692" customFormat="1" x14ac:dyDescent="0.2"/>
    <row r="694" s="11" customFormat="1" x14ac:dyDescent="0.2"/>
    <row r="695" s="11" customFormat="1" x14ac:dyDescent="0.2"/>
    <row r="696" s="11" customFormat="1" x14ac:dyDescent="0.2"/>
    <row r="697" s="11" customFormat="1" x14ac:dyDescent="0.2"/>
    <row r="698" s="11" customFormat="1" x14ac:dyDescent="0.2"/>
    <row r="699" s="11" customFormat="1" x14ac:dyDescent="0.2"/>
    <row r="700" s="1" customFormat="1" x14ac:dyDescent="0.2"/>
    <row r="701" s="2" customFormat="1" x14ac:dyDescent="0.2"/>
    <row r="702" s="12" customFormat="1" x14ac:dyDescent="0.2"/>
    <row r="704" customFormat="1" x14ac:dyDescent="0.2"/>
    <row r="705" s="25" customFormat="1" x14ac:dyDescent="0.2"/>
    <row r="706" customFormat="1" x14ac:dyDescent="0.2"/>
    <row r="708" s="11" customFormat="1" x14ac:dyDescent="0.2"/>
    <row r="709" s="11" customFormat="1" x14ac:dyDescent="0.2"/>
    <row r="710" s="11" customFormat="1" x14ac:dyDescent="0.2"/>
    <row r="711" s="11" customFormat="1" x14ac:dyDescent="0.2"/>
    <row r="712" s="11" customFormat="1" x14ac:dyDescent="0.2"/>
    <row r="713" s="11" customFormat="1" x14ac:dyDescent="0.2"/>
    <row r="714" s="1" customFormat="1" x14ac:dyDescent="0.2"/>
    <row r="715" s="2" customFormat="1" x14ac:dyDescent="0.2"/>
    <row r="716" s="12" customFormat="1" x14ac:dyDescent="0.2"/>
    <row r="718" customFormat="1" x14ac:dyDescent="0.2"/>
    <row r="719" s="25" customFormat="1" x14ac:dyDescent="0.2"/>
    <row r="720" customFormat="1" x14ac:dyDescent="0.2"/>
    <row r="722" s="11" customFormat="1" x14ac:dyDescent="0.2"/>
    <row r="723" s="11" customFormat="1" x14ac:dyDescent="0.2"/>
    <row r="724" s="11" customFormat="1" x14ac:dyDescent="0.2"/>
    <row r="725" s="11" customFormat="1" x14ac:dyDescent="0.2"/>
    <row r="726" s="11" customFormat="1" x14ac:dyDescent="0.2"/>
    <row r="727" s="11" customFormat="1" x14ac:dyDescent="0.2"/>
    <row r="728" s="1" customFormat="1" x14ac:dyDescent="0.2"/>
    <row r="729" s="2" customFormat="1" x14ac:dyDescent="0.2"/>
    <row r="730" s="12" customFormat="1" x14ac:dyDescent="0.2"/>
    <row r="732" customFormat="1" x14ac:dyDescent="0.2"/>
    <row r="733" s="25" customFormat="1" x14ac:dyDescent="0.2"/>
    <row r="734" customFormat="1" x14ac:dyDescent="0.2"/>
    <row r="736" s="11" customFormat="1" x14ac:dyDescent="0.2"/>
    <row r="737" s="11" customFormat="1" x14ac:dyDescent="0.2"/>
    <row r="738" s="11" customFormat="1" x14ac:dyDescent="0.2"/>
    <row r="739" s="11" customFormat="1" x14ac:dyDescent="0.2"/>
    <row r="740" s="11" customFormat="1" x14ac:dyDescent="0.2"/>
    <row r="741" s="11" customFormat="1" x14ac:dyDescent="0.2"/>
    <row r="742" s="1" customFormat="1" x14ac:dyDescent="0.2"/>
    <row r="743" s="2" customFormat="1" x14ac:dyDescent="0.2"/>
    <row r="744" s="12" customFormat="1" x14ac:dyDescent="0.2"/>
    <row r="746" customFormat="1" x14ac:dyDescent="0.2"/>
    <row r="747" s="25" customFormat="1" x14ac:dyDescent="0.2"/>
    <row r="748" customFormat="1" x14ac:dyDescent="0.2"/>
    <row r="750" s="11" customFormat="1" x14ac:dyDescent="0.2"/>
    <row r="751" s="11" customFormat="1" x14ac:dyDescent="0.2"/>
    <row r="752" s="11" customFormat="1" x14ac:dyDescent="0.2"/>
    <row r="753" s="11" customFormat="1" x14ac:dyDescent="0.2"/>
    <row r="754" s="11" customFormat="1" x14ac:dyDescent="0.2"/>
    <row r="755" s="11" customFormat="1" x14ac:dyDescent="0.2"/>
    <row r="756" s="1" customFormat="1" x14ac:dyDescent="0.2"/>
    <row r="757" s="2" customFormat="1" x14ac:dyDescent="0.2"/>
    <row r="758" s="12" customFormat="1" x14ac:dyDescent="0.2"/>
    <row r="760" customFormat="1" x14ac:dyDescent="0.2"/>
    <row r="761" s="25" customFormat="1" x14ac:dyDescent="0.2"/>
    <row r="762" customFormat="1" x14ac:dyDescent="0.2"/>
    <row r="764" s="11" customFormat="1" x14ac:dyDescent="0.2"/>
    <row r="765" s="11" customFormat="1" x14ac:dyDescent="0.2"/>
    <row r="766" s="11" customFormat="1" x14ac:dyDescent="0.2"/>
    <row r="767" s="11" customFormat="1" x14ac:dyDescent="0.2"/>
    <row r="768" s="11" customFormat="1" x14ac:dyDescent="0.2"/>
    <row r="769" s="11" customFormat="1" x14ac:dyDescent="0.2"/>
    <row r="770" s="1" customFormat="1" x14ac:dyDescent="0.2"/>
    <row r="771" s="2" customFormat="1" x14ac:dyDescent="0.2"/>
    <row r="772" s="12" customFormat="1" x14ac:dyDescent="0.2"/>
    <row r="774" customFormat="1" x14ac:dyDescent="0.2"/>
    <row r="775" s="25" customFormat="1" x14ac:dyDescent="0.2"/>
    <row r="776" customFormat="1" x14ac:dyDescent="0.2"/>
    <row r="778" s="11" customFormat="1" x14ac:dyDescent="0.2"/>
    <row r="779" s="11" customFormat="1" x14ac:dyDescent="0.2"/>
    <row r="780" s="11" customFormat="1" x14ac:dyDescent="0.2"/>
    <row r="781" s="11" customFormat="1" x14ac:dyDescent="0.2"/>
    <row r="782" s="11" customFormat="1" x14ac:dyDescent="0.2"/>
    <row r="783" s="11" customFormat="1" x14ac:dyDescent="0.2"/>
    <row r="784" s="1" customFormat="1" x14ac:dyDescent="0.2"/>
    <row r="785" s="2" customFormat="1" x14ac:dyDescent="0.2"/>
    <row r="786" s="12" customFormat="1" x14ac:dyDescent="0.2"/>
    <row r="788" customFormat="1" x14ac:dyDescent="0.2"/>
    <row r="789" s="25" customFormat="1" x14ac:dyDescent="0.2"/>
    <row r="790" customFormat="1" x14ac:dyDescent="0.2"/>
    <row r="792" s="11" customFormat="1" x14ac:dyDescent="0.2"/>
    <row r="793" s="11" customFormat="1" x14ac:dyDescent="0.2"/>
    <row r="794" s="11" customFormat="1" x14ac:dyDescent="0.2"/>
    <row r="795" s="11" customFormat="1" x14ac:dyDescent="0.2"/>
    <row r="796" s="11" customFormat="1" x14ac:dyDescent="0.2"/>
    <row r="797" s="11" customFormat="1" x14ac:dyDescent="0.2"/>
    <row r="798" s="1" customFormat="1" x14ac:dyDescent="0.2"/>
    <row r="799" s="2" customFormat="1" x14ac:dyDescent="0.2"/>
    <row r="800" s="12" customFormat="1" x14ac:dyDescent="0.2"/>
    <row r="802" customFormat="1" x14ac:dyDescent="0.2"/>
    <row r="803" s="25" customFormat="1" x14ac:dyDescent="0.2"/>
    <row r="804" customFormat="1" x14ac:dyDescent="0.2"/>
    <row r="806" s="11" customFormat="1" x14ac:dyDescent="0.2"/>
    <row r="807" s="11" customFormat="1" x14ac:dyDescent="0.2"/>
    <row r="808" s="11" customFormat="1" x14ac:dyDescent="0.2"/>
    <row r="809" s="11" customFormat="1" x14ac:dyDescent="0.2"/>
    <row r="810" s="11" customFormat="1" x14ac:dyDescent="0.2"/>
    <row r="811" s="11" customFormat="1" x14ac:dyDescent="0.2"/>
    <row r="812" s="1" customFormat="1" x14ac:dyDescent="0.2"/>
    <row r="813" s="2" customFormat="1" x14ac:dyDescent="0.2"/>
    <row r="814" s="12" customFormat="1" x14ac:dyDescent="0.2"/>
    <row r="816" customFormat="1" x14ac:dyDescent="0.2"/>
    <row r="817" s="25" customFormat="1" x14ac:dyDescent="0.2"/>
    <row r="818" customFormat="1" x14ac:dyDescent="0.2"/>
    <row r="820" s="11" customFormat="1" x14ac:dyDescent="0.2"/>
    <row r="821" s="11" customFormat="1" x14ac:dyDescent="0.2"/>
    <row r="822" s="11" customFormat="1" x14ac:dyDescent="0.2"/>
    <row r="823" s="11" customFormat="1" x14ac:dyDescent="0.2"/>
    <row r="824" s="11" customFormat="1" x14ac:dyDescent="0.2"/>
    <row r="825" s="11" customFormat="1" x14ac:dyDescent="0.2"/>
    <row r="826" s="1" customFormat="1" x14ac:dyDescent="0.2"/>
    <row r="827" s="2" customFormat="1" x14ac:dyDescent="0.2"/>
    <row r="828" s="12" customFormat="1" x14ac:dyDescent="0.2"/>
    <row r="830" customFormat="1" x14ac:dyDescent="0.2"/>
    <row r="831" s="25" customFormat="1" x14ac:dyDescent="0.2"/>
    <row r="832" customFormat="1" x14ac:dyDescent="0.2"/>
    <row r="834" s="11" customFormat="1" x14ac:dyDescent="0.2"/>
    <row r="835" s="11" customFormat="1" x14ac:dyDescent="0.2"/>
    <row r="836" s="11" customFormat="1" x14ac:dyDescent="0.2"/>
    <row r="837" s="11" customFormat="1" x14ac:dyDescent="0.2"/>
    <row r="838" s="11" customFormat="1" x14ac:dyDescent="0.2"/>
    <row r="839" s="11" customFormat="1" x14ac:dyDescent="0.2"/>
    <row r="840" s="1" customFormat="1" x14ac:dyDescent="0.2"/>
    <row r="841" s="2" customFormat="1" x14ac:dyDescent="0.2"/>
    <row r="842" s="12" customFormat="1" x14ac:dyDescent="0.2"/>
    <row r="844" customFormat="1" x14ac:dyDescent="0.2"/>
    <row r="845" s="25" customFormat="1" x14ac:dyDescent="0.2"/>
    <row r="846" customFormat="1" x14ac:dyDescent="0.2"/>
    <row r="848" s="11" customFormat="1" x14ac:dyDescent="0.2"/>
    <row r="849" s="11" customFormat="1" x14ac:dyDescent="0.2"/>
    <row r="850" s="11" customFormat="1" x14ac:dyDescent="0.2"/>
    <row r="851" s="11" customFormat="1" x14ac:dyDescent="0.2"/>
    <row r="852" s="11" customFormat="1" x14ac:dyDescent="0.2"/>
    <row r="853" s="11" customFormat="1" x14ac:dyDescent="0.2"/>
    <row r="854" s="1" customFormat="1" x14ac:dyDescent="0.2"/>
    <row r="855" s="2" customFormat="1" x14ac:dyDescent="0.2"/>
    <row r="856" s="12" customFormat="1" x14ac:dyDescent="0.2"/>
    <row r="858" customFormat="1" x14ac:dyDescent="0.2"/>
    <row r="859" s="25" customFormat="1" x14ac:dyDescent="0.2"/>
    <row r="860" customFormat="1" x14ac:dyDescent="0.2"/>
    <row r="862" s="11" customFormat="1" x14ac:dyDescent="0.2"/>
    <row r="863" s="11" customFormat="1" x14ac:dyDescent="0.2"/>
    <row r="864" s="11" customFormat="1" x14ac:dyDescent="0.2"/>
    <row r="865" s="11" customFormat="1" x14ac:dyDescent="0.2"/>
    <row r="866" s="11" customFormat="1" x14ac:dyDescent="0.2"/>
    <row r="867" s="11" customFormat="1" x14ac:dyDescent="0.2"/>
    <row r="868" s="1" customFormat="1" x14ac:dyDescent="0.2"/>
    <row r="869" s="2" customFormat="1" x14ac:dyDescent="0.2"/>
    <row r="870" s="12" customFormat="1" x14ac:dyDescent="0.2"/>
    <row r="872" customFormat="1" x14ac:dyDescent="0.2"/>
    <row r="873" s="25" customFormat="1" x14ac:dyDescent="0.2"/>
    <row r="874" customFormat="1" x14ac:dyDescent="0.2"/>
    <row r="876" s="11" customFormat="1" x14ac:dyDescent="0.2"/>
    <row r="877" s="11" customFormat="1" x14ac:dyDescent="0.2"/>
    <row r="878" s="11" customFormat="1" x14ac:dyDescent="0.2"/>
    <row r="879" s="11" customFormat="1" x14ac:dyDescent="0.2"/>
    <row r="880" s="11" customFormat="1" x14ac:dyDescent="0.2"/>
    <row r="881" s="11" customFormat="1" x14ac:dyDescent="0.2"/>
    <row r="882" s="1" customFormat="1" x14ac:dyDescent="0.2"/>
    <row r="883" s="2" customFormat="1" x14ac:dyDescent="0.2"/>
    <row r="884" s="12" customFormat="1" x14ac:dyDescent="0.2"/>
    <row r="886" customFormat="1" x14ac:dyDescent="0.2"/>
    <row r="887" s="25" customFormat="1" x14ac:dyDescent="0.2"/>
    <row r="888" customFormat="1" x14ac:dyDescent="0.2"/>
    <row r="890" s="11" customFormat="1" x14ac:dyDescent="0.2"/>
    <row r="891" s="11" customFormat="1" x14ac:dyDescent="0.2"/>
    <row r="892" s="11" customFormat="1" x14ac:dyDescent="0.2"/>
    <row r="893" s="11" customFormat="1" x14ac:dyDescent="0.2"/>
    <row r="894" s="11" customFormat="1" x14ac:dyDescent="0.2"/>
    <row r="895" s="11" customFormat="1" x14ac:dyDescent="0.2"/>
    <row r="896" s="1" customFormat="1" x14ac:dyDescent="0.2"/>
    <row r="897" s="2" customFormat="1" x14ac:dyDescent="0.2"/>
    <row r="898" s="12" customFormat="1" x14ac:dyDescent="0.2"/>
    <row r="900" customFormat="1" x14ac:dyDescent="0.2"/>
    <row r="901" s="25" customFormat="1" x14ac:dyDescent="0.2"/>
    <row r="902" customFormat="1" x14ac:dyDescent="0.2"/>
    <row r="904" s="11" customFormat="1" x14ac:dyDescent="0.2"/>
    <row r="905" s="11" customFormat="1" x14ac:dyDescent="0.2"/>
    <row r="906" s="11" customFormat="1" x14ac:dyDescent="0.2"/>
    <row r="907" s="11" customFormat="1" x14ac:dyDescent="0.2"/>
    <row r="908" s="11" customFormat="1" x14ac:dyDescent="0.2"/>
    <row r="909" s="11" customFormat="1" x14ac:dyDescent="0.2"/>
    <row r="910" s="1" customFormat="1" x14ac:dyDescent="0.2"/>
    <row r="911" s="2" customFormat="1" x14ac:dyDescent="0.2"/>
    <row r="912" s="12" customFormat="1" x14ac:dyDescent="0.2"/>
    <row r="914" customFormat="1" x14ac:dyDescent="0.2"/>
    <row r="915" s="25" customFormat="1" x14ac:dyDescent="0.2"/>
    <row r="916" customFormat="1" x14ac:dyDescent="0.2"/>
    <row r="918" s="11" customFormat="1" x14ac:dyDescent="0.2"/>
    <row r="919" s="11" customFormat="1" x14ac:dyDescent="0.2"/>
    <row r="920" s="11" customFormat="1" x14ac:dyDescent="0.2"/>
    <row r="921" s="11" customFormat="1" x14ac:dyDescent="0.2"/>
    <row r="922" s="11" customFormat="1" x14ac:dyDescent="0.2"/>
    <row r="923" s="11" customFormat="1" x14ac:dyDescent="0.2"/>
    <row r="924" s="1" customFormat="1" x14ac:dyDescent="0.2"/>
    <row r="925" s="2" customFormat="1" x14ac:dyDescent="0.2"/>
    <row r="926" s="12" customFormat="1" x14ac:dyDescent="0.2"/>
    <row r="928" customFormat="1" x14ac:dyDescent="0.2"/>
    <row r="929" s="25" customFormat="1" x14ac:dyDescent="0.2"/>
    <row r="930" s="26" customFormat="1" x14ac:dyDescent="0.2"/>
    <row r="931" customFormat="1" x14ac:dyDescent="0.2"/>
    <row r="932" s="11" customFormat="1" x14ac:dyDescent="0.2"/>
    <row r="933" s="11" customFormat="1" x14ac:dyDescent="0.2"/>
    <row r="934" s="11" customFormat="1" x14ac:dyDescent="0.2"/>
    <row r="935" s="11" customFormat="1" x14ac:dyDescent="0.2"/>
    <row r="936" s="11" customFormat="1" x14ac:dyDescent="0.2"/>
    <row r="937" s="11" customFormat="1" x14ac:dyDescent="0.2"/>
    <row r="938" s="1" customFormat="1" x14ac:dyDescent="0.2"/>
    <row r="939" s="2" customFormat="1" x14ac:dyDescent="0.2"/>
    <row r="940" s="12" customFormat="1" x14ac:dyDescent="0.2"/>
    <row r="942" customFormat="1" x14ac:dyDescent="0.2"/>
    <row r="943" s="25" customFormat="1" x14ac:dyDescent="0.2"/>
    <row r="944" s="26" customFormat="1" x14ac:dyDescent="0.2"/>
    <row r="945" customFormat="1" x14ac:dyDescent="0.2"/>
    <row r="946" s="11" customFormat="1" x14ac:dyDescent="0.2"/>
    <row r="947" s="11" customFormat="1" x14ac:dyDescent="0.2"/>
    <row r="948" s="11" customFormat="1" x14ac:dyDescent="0.2"/>
    <row r="949" s="11" customFormat="1" x14ac:dyDescent="0.2"/>
    <row r="950" s="11" customFormat="1" x14ac:dyDescent="0.2"/>
    <row r="951" s="11" customFormat="1" x14ac:dyDescent="0.2"/>
    <row r="952" s="1" customFormat="1" x14ac:dyDescent="0.2"/>
    <row r="953" s="2" customFormat="1" x14ac:dyDescent="0.2"/>
    <row r="954" s="12" customFormat="1" x14ac:dyDescent="0.2"/>
    <row r="956" customFormat="1" x14ac:dyDescent="0.2"/>
    <row r="957" s="25" customFormat="1" x14ac:dyDescent="0.2"/>
    <row r="958" customFormat="1" x14ac:dyDescent="0.2"/>
    <row r="959" customFormat="1" x14ac:dyDescent="0.2"/>
    <row r="960" s="3" customFormat="1" x14ac:dyDescent="0.2"/>
    <row r="961" s="32" customFormat="1" x14ac:dyDescent="0.2"/>
    <row r="962" s="35" customFormat="1" x14ac:dyDescent="0.2"/>
    <row r="963" s="33" customFormat="1" x14ac:dyDescent="0.2"/>
    <row r="964" s="33" customFormat="1" x14ac:dyDescent="0.2"/>
    <row r="965" s="33" customFormat="1" x14ac:dyDescent="0.2"/>
    <row r="966" s="33" customFormat="1" x14ac:dyDescent="0.2"/>
    <row r="967" s="33" customFormat="1" x14ac:dyDescent="0.2"/>
    <row r="968" s="33" customFormat="1" x14ac:dyDescent="0.2"/>
    <row r="969" s="33" customFormat="1" x14ac:dyDescent="0.2"/>
    <row r="970" s="33" customFormat="1" x14ac:dyDescent="0.2"/>
    <row r="971" s="33" customFormat="1" x14ac:dyDescent="0.2"/>
    <row r="972" s="33" customFormat="1" x14ac:dyDescent="0.2"/>
    <row r="973" s="30" customFormat="1" x14ac:dyDescent="0.2"/>
    <row r="974" s="3" customFormat="1" x14ac:dyDescent="0.2"/>
    <row r="975" s="32" customFormat="1" x14ac:dyDescent="0.2"/>
    <row r="976" s="35" customFormat="1" x14ac:dyDescent="0.2"/>
    <row r="977" s="33" customFormat="1" x14ac:dyDescent="0.2"/>
    <row r="978" s="33" customFormat="1" x14ac:dyDescent="0.2"/>
    <row r="979" s="33" customFormat="1" x14ac:dyDescent="0.2"/>
    <row r="980" s="33" customFormat="1" x14ac:dyDescent="0.2"/>
    <row r="981" s="33" customFormat="1" x14ac:dyDescent="0.2"/>
    <row r="982" s="33" customFormat="1" x14ac:dyDescent="0.2"/>
    <row r="983" s="33" customFormat="1" x14ac:dyDescent="0.2"/>
    <row r="984" s="33" customFormat="1" x14ac:dyDescent="0.2"/>
    <row r="985" s="33" customFormat="1" x14ac:dyDescent="0.2"/>
    <row r="986" s="33" customFormat="1" x14ac:dyDescent="0.2"/>
    <row r="987" s="30" customFormat="1" x14ac:dyDescent="0.2"/>
    <row r="988" s="3" customFormat="1" x14ac:dyDescent="0.2"/>
    <row r="989" s="32" customFormat="1" x14ac:dyDescent="0.2"/>
    <row r="990" s="35" customFormat="1" x14ac:dyDescent="0.2"/>
    <row r="991" s="33" customFormat="1" x14ac:dyDescent="0.2"/>
    <row r="992" s="33" customFormat="1" x14ac:dyDescent="0.2"/>
    <row r="993" s="33" customFormat="1" x14ac:dyDescent="0.2"/>
    <row r="994" s="33" customFormat="1" x14ac:dyDescent="0.2"/>
    <row r="995" s="33" customFormat="1" x14ac:dyDescent="0.2"/>
    <row r="996" s="33" customFormat="1" x14ac:dyDescent="0.2"/>
    <row r="997" s="33" customFormat="1" x14ac:dyDescent="0.2"/>
    <row r="998" s="33" customFormat="1" x14ac:dyDescent="0.2"/>
    <row r="999" s="33" customFormat="1" x14ac:dyDescent="0.2"/>
    <row r="1000" s="33" customFormat="1" x14ac:dyDescent="0.2"/>
    <row r="1001" s="30" customFormat="1" x14ac:dyDescent="0.2"/>
    <row r="1002" s="3" customFormat="1" x14ac:dyDescent="0.2"/>
    <row r="1003" s="32" customFormat="1" x14ac:dyDescent="0.2"/>
    <row r="1004" s="35" customFormat="1" x14ac:dyDescent="0.2"/>
    <row r="1005" s="33" customFormat="1" x14ac:dyDescent="0.2"/>
    <row r="1006" s="33" customFormat="1" x14ac:dyDescent="0.2"/>
    <row r="1007" s="33" customFormat="1" x14ac:dyDescent="0.2"/>
    <row r="1008" s="33" customFormat="1" x14ac:dyDescent="0.2"/>
    <row r="1009" s="33" customFormat="1" x14ac:dyDescent="0.2"/>
    <row r="1010" s="33" customFormat="1" x14ac:dyDescent="0.2"/>
    <row r="1011" s="33" customFormat="1" x14ac:dyDescent="0.2"/>
    <row r="1012" s="33" customFormat="1" x14ac:dyDescent="0.2"/>
    <row r="1013" s="33" customFormat="1" x14ac:dyDescent="0.2"/>
    <row r="1014" s="33" customFormat="1" x14ac:dyDescent="0.2"/>
    <row r="1015" s="30" customFormat="1" x14ac:dyDescent="0.2"/>
    <row r="1016" s="3" customFormat="1" x14ac:dyDescent="0.2"/>
    <row r="1017" s="32" customFormat="1" x14ac:dyDescent="0.2"/>
    <row r="1018" s="35" customFormat="1" x14ac:dyDescent="0.2"/>
    <row r="1019" s="33" customFormat="1" x14ac:dyDescent="0.2"/>
    <row r="1020" s="33" customFormat="1" x14ac:dyDescent="0.2"/>
    <row r="1021" s="33" customFormat="1" x14ac:dyDescent="0.2"/>
    <row r="1022" s="33" customFormat="1" x14ac:dyDescent="0.2"/>
    <row r="1023" s="33" customFormat="1" x14ac:dyDescent="0.2"/>
    <row r="1024" s="33" customFormat="1" x14ac:dyDescent="0.2"/>
    <row r="1025" s="33" customFormat="1" x14ac:dyDescent="0.2"/>
    <row r="1026" s="33" customFormat="1" x14ac:dyDescent="0.2"/>
    <row r="1027" s="33" customFormat="1" x14ac:dyDescent="0.2"/>
    <row r="1028" s="33" customFormat="1" x14ac:dyDescent="0.2"/>
    <row r="1029" s="30" customFormat="1" x14ac:dyDescent="0.2"/>
    <row r="1030" s="3" customFormat="1" x14ac:dyDescent="0.2"/>
    <row r="1031" s="32" customFormat="1" x14ac:dyDescent="0.2"/>
    <row r="1032" s="35" customFormat="1" x14ac:dyDescent="0.2"/>
    <row r="1033" s="33" customFormat="1" x14ac:dyDescent="0.2"/>
    <row r="1034" s="33" customFormat="1" x14ac:dyDescent="0.2"/>
    <row r="1035" s="33" customFormat="1" x14ac:dyDescent="0.2"/>
    <row r="1036" s="33" customFormat="1" x14ac:dyDescent="0.2"/>
    <row r="1037" s="33" customFormat="1" x14ac:dyDescent="0.2"/>
    <row r="1038" s="33" customFormat="1" x14ac:dyDescent="0.2"/>
    <row r="1039" s="33" customFormat="1" x14ac:dyDescent="0.2"/>
    <row r="1040" s="33" customFormat="1" x14ac:dyDescent="0.2"/>
    <row r="1041" s="33" customFormat="1" x14ac:dyDescent="0.2"/>
    <row r="1042" s="33" customFormat="1" x14ac:dyDescent="0.2"/>
    <row r="1043" s="30" customFormat="1" x14ac:dyDescent="0.2"/>
    <row r="1044" s="3" customFormat="1" x14ac:dyDescent="0.2"/>
    <row r="1045" s="32" customFormat="1" x14ac:dyDescent="0.2"/>
    <row r="1046" s="35" customFormat="1" x14ac:dyDescent="0.2"/>
    <row r="1047" s="33" customFormat="1" x14ac:dyDescent="0.2"/>
    <row r="1048" s="33" customFormat="1" x14ac:dyDescent="0.2"/>
    <row r="1049" s="33" customFormat="1" x14ac:dyDescent="0.2"/>
    <row r="1050" s="33" customFormat="1" x14ac:dyDescent="0.2"/>
    <row r="1051" s="33" customFormat="1" x14ac:dyDescent="0.2"/>
    <row r="1052" s="33" customFormat="1" x14ac:dyDescent="0.2"/>
    <row r="1053" s="33" customFormat="1" x14ac:dyDescent="0.2"/>
    <row r="1054" s="33" customFormat="1" x14ac:dyDescent="0.2"/>
    <row r="1055" s="33" customFormat="1" x14ac:dyDescent="0.2"/>
    <row r="1056" s="33" customFormat="1" x14ac:dyDescent="0.2"/>
    <row r="1057" s="30" customFormat="1" x14ac:dyDescent="0.2"/>
    <row r="1058" s="3" customFormat="1" x14ac:dyDescent="0.2"/>
    <row r="1059" s="32" customFormat="1" x14ac:dyDescent="0.2"/>
    <row r="1060" s="35" customFormat="1" x14ac:dyDescent="0.2"/>
    <row r="1061" s="33" customFormat="1" x14ac:dyDescent="0.2"/>
    <row r="1062" s="33" customFormat="1" x14ac:dyDescent="0.2"/>
    <row r="1063" s="33" customFormat="1" x14ac:dyDescent="0.2"/>
    <row r="1064" s="33" customFormat="1" x14ac:dyDescent="0.2"/>
    <row r="1065" s="33" customFormat="1" x14ac:dyDescent="0.2"/>
    <row r="1066" s="33" customFormat="1" x14ac:dyDescent="0.2"/>
    <row r="1067" s="33" customFormat="1" x14ac:dyDescent="0.2"/>
    <row r="1068" s="33" customFormat="1" x14ac:dyDescent="0.2"/>
    <row r="1069" s="33" customFormat="1" x14ac:dyDescent="0.2"/>
    <row r="1070" s="33" customFormat="1" x14ac:dyDescent="0.2"/>
    <row r="1071" s="30" customFormat="1" x14ac:dyDescent="0.2"/>
    <row r="1072" s="3" customFormat="1" x14ac:dyDescent="0.2"/>
    <row r="1073" s="32" customFormat="1" x14ac:dyDescent="0.2"/>
    <row r="1074" s="35" customFormat="1" x14ac:dyDescent="0.2"/>
    <row r="1075" s="33" customFormat="1" x14ac:dyDescent="0.2"/>
    <row r="1076" s="33" customFormat="1" x14ac:dyDescent="0.2"/>
    <row r="1077" s="33" customFormat="1" x14ac:dyDescent="0.2"/>
    <row r="1078" s="33" customFormat="1" x14ac:dyDescent="0.2"/>
    <row r="1079" s="33" customFormat="1" x14ac:dyDescent="0.2"/>
    <row r="1080" s="33" customFormat="1" x14ac:dyDescent="0.2"/>
    <row r="1081" s="33" customFormat="1" x14ac:dyDescent="0.2"/>
    <row r="1082" s="33" customFormat="1" x14ac:dyDescent="0.2"/>
    <row r="1083" s="33" customFormat="1" x14ac:dyDescent="0.2"/>
    <row r="1084" s="33" customFormat="1" x14ac:dyDescent="0.2"/>
    <row r="1085" s="30" customFormat="1" x14ac:dyDescent="0.2"/>
    <row r="1086" s="3" customFormat="1" x14ac:dyDescent="0.2"/>
    <row r="1087" s="32" customFormat="1" x14ac:dyDescent="0.2"/>
    <row r="1088" s="35" customFormat="1" x14ac:dyDescent="0.2"/>
    <row r="1089" s="33" customFormat="1" x14ac:dyDescent="0.2"/>
    <row r="1090" s="33" customFormat="1" x14ac:dyDescent="0.2"/>
    <row r="1091" s="33" customFormat="1" x14ac:dyDescent="0.2"/>
    <row r="1092" s="33" customFormat="1" x14ac:dyDescent="0.2"/>
    <row r="1093" s="33" customFormat="1" x14ac:dyDescent="0.2"/>
    <row r="1094" s="33" customFormat="1" x14ac:dyDescent="0.2"/>
    <row r="1095" s="33" customFormat="1" x14ac:dyDescent="0.2"/>
    <row r="1096" s="33" customFormat="1" x14ac:dyDescent="0.2"/>
    <row r="1097" s="33" customFormat="1" x14ac:dyDescent="0.2"/>
    <row r="1098" s="11" customFormat="1" x14ac:dyDescent="0.2"/>
    <row r="1099" s="11" customFormat="1" x14ac:dyDescent="0.2"/>
    <row r="1100" s="11" customFormat="1" x14ac:dyDescent="0.2"/>
    <row r="1101" s="11" customFormat="1" x14ac:dyDescent="0.2"/>
    <row r="1102" s="11" customFormat="1" x14ac:dyDescent="0.2"/>
    <row r="1103" s="11" customFormat="1" x14ac:dyDescent="0.2"/>
    <row r="1104" s="1" customFormat="1" x14ac:dyDescent="0.2"/>
    <row r="1105" s="2" customFormat="1" x14ac:dyDescent="0.2"/>
    <row r="1106" s="12" customFormat="1" x14ac:dyDescent="0.2"/>
    <row r="1108" customFormat="1" x14ac:dyDescent="0.2"/>
    <row r="1109" s="25" customFormat="1" x14ac:dyDescent="0.2"/>
    <row r="1110" customFormat="1" x14ac:dyDescent="0.2"/>
    <row r="1111" customFormat="1" x14ac:dyDescent="0.2"/>
    <row r="1112" customFormat="1" x14ac:dyDescent="0.2"/>
    <row r="1113" s="19" customFormat="1" x14ac:dyDescent="0.2"/>
    <row r="1114" s="19" customFormat="1" x14ac:dyDescent="0.2"/>
    <row r="1115" s="19" customFormat="1" x14ac:dyDescent="0.2"/>
    <row r="1116" s="19" customFormat="1" x14ac:dyDescent="0.2"/>
    <row r="1117" s="19" customFormat="1" x14ac:dyDescent="0.2"/>
    <row r="1118" s="19" customFormat="1" x14ac:dyDescent="0.2"/>
    <row r="1119" s="19" customFormat="1" x14ac:dyDescent="0.2"/>
    <row r="1120" s="19" customFormat="1" x14ac:dyDescent="0.2"/>
    <row r="1122" s="14" customFormat="1" x14ac:dyDescent="0.2"/>
  </sheetData>
  <mergeCells count="5">
    <mergeCell ref="C58:E58"/>
    <mergeCell ref="C113:E113"/>
    <mergeCell ref="F1:H1"/>
    <mergeCell ref="C1:E1"/>
    <mergeCell ref="A1:B1"/>
  </mergeCells>
  <hyperlinks>
    <hyperlink ref="C1:E1" location="WF!C58" display="Veränderung gegenüber 1988 in ha"/>
    <hyperlink ref="F1:H1" location="WF!C113" display="Veränderung gegenüber 1988 in ha"/>
    <hyperlink ref="A1:B1" location="WF!A7" display="zurück"/>
  </hyperlinks>
  <printOptions horizontalCentered="1"/>
  <pageMargins left="0.59055118110236227" right="0.59055118110236227" top="0.59055118110236227" bottom="0.59055118110236227" header="0.51181102362204722" footer="0.39370078740157483"/>
  <pageSetup paperSize="9" scale="46" orientation="landscape" horizontalDpi="4294967292" verticalDpi="4294967292" r:id="rId1"/>
  <headerFooter alignWithMargins="0">
    <oddFooter>&amp;LLEL Schwäbisch Gmünd, Abt. 3, R. Müller&amp;C&amp;F&amp;A&amp;R&amp;D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15</vt:i4>
      </vt:variant>
    </vt:vector>
  </HeadingPairs>
  <TitlesOfParts>
    <vt:vector size="25" baseType="lpstr">
      <vt:lpstr>Hinweise</vt:lpstr>
      <vt:lpstr>Dia_gesamt</vt:lpstr>
      <vt:lpstr>Dia_Veränd_ha</vt:lpstr>
      <vt:lpstr>Dia_Veränd_Prz</vt:lpstr>
      <vt:lpstr>Dia_Verbrauch je Tag</vt:lpstr>
      <vt:lpstr>BF</vt:lpstr>
      <vt:lpstr>SuV</vt:lpstr>
      <vt:lpstr>LN</vt:lpstr>
      <vt:lpstr>WF</vt:lpstr>
      <vt:lpstr>WasF</vt:lpstr>
      <vt:lpstr>BF!Druckbereich</vt:lpstr>
      <vt:lpstr>Dia_gesamt!Druckbereich</vt:lpstr>
      <vt:lpstr>Dia_Veränd_ha!Druckbereich</vt:lpstr>
      <vt:lpstr>Dia_Veränd_Prz!Druckbereich</vt:lpstr>
      <vt:lpstr>'Dia_Verbrauch je Tag'!Druckbereich</vt:lpstr>
      <vt:lpstr>Hinweise!Druckbereich</vt:lpstr>
      <vt:lpstr>LN!Druckbereich</vt:lpstr>
      <vt:lpstr>SuV!Druckbereich</vt:lpstr>
      <vt:lpstr>WasF!Druckbereich</vt:lpstr>
      <vt:lpstr>WF!Druckbereich</vt:lpstr>
      <vt:lpstr>BF!Drucktitel</vt:lpstr>
      <vt:lpstr>LN!Drucktitel</vt:lpstr>
      <vt:lpstr>SuV!Drucktitel</vt:lpstr>
      <vt:lpstr>WasF!Drucktitel</vt:lpstr>
      <vt:lpstr>WF!Drucktitel</vt:lpstr>
    </vt:vector>
  </TitlesOfParts>
  <Company>Statistisches Landesamt B-W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Müller, Richard (LEL)</cp:lastModifiedBy>
  <cp:lastPrinted>2019-09-20T09:11:36Z</cp:lastPrinted>
  <dcterms:created xsi:type="dcterms:W3CDTF">2001-06-12T08:59:53Z</dcterms:created>
  <dcterms:modified xsi:type="dcterms:W3CDTF">2019-09-20T09:12:02Z</dcterms:modified>
</cp:coreProperties>
</file>