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Bk.bwl.net\lel\Users\StockMar\PROFILE\Desktop\FAKTllllll\"/>
    </mc:Choice>
  </mc:AlternateContent>
  <xr:revisionPtr revIDLastSave="0" documentId="8_{6F1B1946-C263-4A04-A518-4FBE87C15CCD}" xr6:coauthVersionLast="47" xr6:coauthVersionMax="47" xr10:uidLastSave="{00000000-0000-0000-0000-000000000000}"/>
  <workbookProtection workbookAlgorithmName="SHA-512" workbookHashValue="RTVIZouawqIN72x7yLFCZYA+kzKAygcY4m9GYn6Go6JqmhkPhZ2seU7Xejjw7IsUHsOu128UsQgq3BeREhOzcA==" workbookSaltValue="8geiJLCvPJEOczamnceieQ==" workbookSpinCount="100000" lockStructure="1"/>
  <bookViews>
    <workbookView xWindow="-120" yWindow="-120" windowWidth="29040" windowHeight="15720" tabRatio="784" xr2:uid="{00000000-000D-0000-FFFF-FFFF00000000}"/>
  </bookViews>
  <sheets>
    <sheet name="Hinweise" sheetId="16" r:id="rId1"/>
    <sheet name="Schweine Erläuterungen" sheetId="17" r:id="rId2"/>
    <sheet name="Ferkelaufzucht Premium" sheetId="13" r:id="rId3"/>
    <sheet name="Detail Ferkelaufzucht Premium" sheetId="20" r:id="rId4"/>
    <sheet name="Änderungsnachweis" sheetId="24" state="hidden" r:id="rId5"/>
  </sheets>
  <definedNames>
    <definedName name="_xlnm.Print_Area" localSheetId="3">'Detail Ferkelaufzucht Premium'!$B$1:$AA$77</definedName>
    <definedName name="_xlnm.Print_Area" localSheetId="2">'Ferkelaufzucht Premium'!$B$4:$R$79</definedName>
    <definedName name="_xlnm.Print_Area" localSheetId="0">Hinweise!$A$1:$J$38</definedName>
    <definedName name="_xlnm.Print_Area" localSheetId="1">'Schweine Erläuterungen'!$A$1:$B$30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8" i="13" l="1"/>
  <c r="O48" i="20"/>
  <c r="O49" i="20"/>
  <c r="O50" i="20"/>
  <c r="O51" i="20"/>
  <c r="O52" i="20"/>
  <c r="O53" i="20"/>
  <c r="O54" i="20"/>
  <c r="O55" i="20"/>
  <c r="O56" i="20"/>
  <c r="O57" i="20"/>
  <c r="O58" i="20"/>
  <c r="O59" i="20"/>
  <c r="O60" i="20"/>
  <c r="O61" i="20"/>
  <c r="O62" i="20"/>
  <c r="O63" i="20"/>
  <c r="O64" i="20"/>
  <c r="O65" i="20"/>
  <c r="O66" i="20"/>
  <c r="O67" i="20"/>
  <c r="O68" i="20"/>
  <c r="O69" i="20"/>
  <c r="O70" i="20"/>
  <c r="O71" i="20"/>
  <c r="O72" i="20"/>
  <c r="O73" i="20"/>
  <c r="O74" i="20"/>
  <c r="O75" i="20"/>
  <c r="O76" i="20"/>
  <c r="O11" i="20"/>
  <c r="O12" i="20"/>
  <c r="O13" i="20"/>
  <c r="O14" i="20"/>
  <c r="O15" i="20"/>
  <c r="O16" i="20"/>
  <c r="O17" i="20"/>
  <c r="O18" i="20"/>
  <c r="O19" i="20"/>
  <c r="O20" i="20"/>
  <c r="O21" i="20"/>
  <c r="O22" i="20"/>
  <c r="O23" i="20"/>
  <c r="O24" i="20"/>
  <c r="O25" i="20"/>
  <c r="O26" i="20"/>
  <c r="O27" i="20"/>
  <c r="O28" i="20"/>
  <c r="O29" i="20"/>
  <c r="O30" i="20"/>
  <c r="O31" i="20"/>
  <c r="O32" i="20"/>
  <c r="O33" i="20"/>
  <c r="O34" i="20"/>
  <c r="O35" i="20"/>
  <c r="O36" i="20"/>
  <c r="O37" i="20"/>
  <c r="O38" i="20"/>
  <c r="O52" i="13"/>
  <c r="O61" i="13"/>
  <c r="O57" i="13"/>
  <c r="O62" i="13"/>
  <c r="O64" i="13"/>
  <c r="O63" i="13"/>
  <c r="O60" i="13"/>
  <c r="O59" i="13"/>
  <c r="O58" i="13"/>
  <c r="W76" i="20" l="1"/>
  <c r="Y76" i="20" s="1"/>
  <c r="Z76" i="20" s="1"/>
  <c r="K76" i="20"/>
  <c r="M76" i="20" s="1"/>
  <c r="F76" i="20"/>
  <c r="H76" i="20" s="1"/>
  <c r="W75" i="20"/>
  <c r="Y75" i="20" s="1"/>
  <c r="Z75" i="20" s="1"/>
  <c r="K75" i="20"/>
  <c r="M75" i="20" s="1"/>
  <c r="F75" i="20"/>
  <c r="H75" i="20" s="1"/>
  <c r="W74" i="20"/>
  <c r="Y74" i="20" s="1"/>
  <c r="Z74" i="20" s="1"/>
  <c r="K74" i="20"/>
  <c r="M74" i="20" s="1"/>
  <c r="F74" i="20"/>
  <c r="H74" i="20" s="1"/>
  <c r="W73" i="20"/>
  <c r="Y73" i="20" s="1"/>
  <c r="K73" i="20"/>
  <c r="M73" i="20" s="1"/>
  <c r="F73" i="20"/>
  <c r="H73" i="20" s="1"/>
  <c r="W72" i="20"/>
  <c r="Y72" i="20" s="1"/>
  <c r="Z72" i="20" s="1"/>
  <c r="K72" i="20"/>
  <c r="M72" i="20" s="1"/>
  <c r="F72" i="20"/>
  <c r="H72" i="20" s="1"/>
  <c r="W71" i="20"/>
  <c r="Y71" i="20" s="1"/>
  <c r="Z71" i="20" s="1"/>
  <c r="K71" i="20"/>
  <c r="M71" i="20" s="1"/>
  <c r="F71" i="20"/>
  <c r="H71" i="20" s="1"/>
  <c r="W70" i="20"/>
  <c r="Y70" i="20" s="1"/>
  <c r="Z70" i="20" s="1"/>
  <c r="K70" i="20"/>
  <c r="M70" i="20" s="1"/>
  <c r="F70" i="20"/>
  <c r="H70" i="20" s="1"/>
  <c r="W69" i="20"/>
  <c r="Y69" i="20" s="1"/>
  <c r="Z69" i="20" s="1"/>
  <c r="K69" i="20"/>
  <c r="M69" i="20" s="1"/>
  <c r="F69" i="20"/>
  <c r="H69" i="20" s="1"/>
  <c r="W68" i="20"/>
  <c r="Y68" i="20" s="1"/>
  <c r="Z68" i="20" s="1"/>
  <c r="K68" i="20"/>
  <c r="M68" i="20" s="1"/>
  <c r="F68" i="20"/>
  <c r="H68" i="20" s="1"/>
  <c r="W67" i="20"/>
  <c r="Y67" i="20" s="1"/>
  <c r="Z67" i="20" s="1"/>
  <c r="K67" i="20"/>
  <c r="M67" i="20" s="1"/>
  <c r="F67" i="20"/>
  <c r="H67" i="20" s="1"/>
  <c r="W66" i="20"/>
  <c r="Y66" i="20" s="1"/>
  <c r="Z66" i="20" s="1"/>
  <c r="K66" i="20"/>
  <c r="M66" i="20" s="1"/>
  <c r="F66" i="20"/>
  <c r="H66" i="20" s="1"/>
  <c r="W65" i="20"/>
  <c r="Y65" i="20" s="1"/>
  <c r="Z65" i="20" s="1"/>
  <c r="K65" i="20"/>
  <c r="M65" i="20" s="1"/>
  <c r="F65" i="20"/>
  <c r="H65" i="20" s="1"/>
  <c r="W64" i="20"/>
  <c r="Y64" i="20" s="1"/>
  <c r="Z64" i="20" s="1"/>
  <c r="K64" i="20"/>
  <c r="M64" i="20" s="1"/>
  <c r="F64" i="20"/>
  <c r="H64" i="20" s="1"/>
  <c r="W63" i="20"/>
  <c r="Y63" i="20" s="1"/>
  <c r="K63" i="20"/>
  <c r="M63" i="20" s="1"/>
  <c r="F63" i="20"/>
  <c r="H63" i="20" s="1"/>
  <c r="W62" i="20"/>
  <c r="Y62" i="20" s="1"/>
  <c r="Z62" i="20" s="1"/>
  <c r="K62" i="20"/>
  <c r="M62" i="20" s="1"/>
  <c r="F62" i="20"/>
  <c r="H62" i="20" s="1"/>
  <c r="W61" i="20"/>
  <c r="Y61" i="20" s="1"/>
  <c r="Z61" i="20" s="1"/>
  <c r="K61" i="20"/>
  <c r="M61" i="20" s="1"/>
  <c r="F61" i="20"/>
  <c r="H61" i="20" s="1"/>
  <c r="W60" i="20"/>
  <c r="Y60" i="20" s="1"/>
  <c r="Z60" i="20" s="1"/>
  <c r="K60" i="20"/>
  <c r="M60" i="20" s="1"/>
  <c r="F60" i="20"/>
  <c r="H60" i="20" s="1"/>
  <c r="W59" i="20"/>
  <c r="Y59" i="20" s="1"/>
  <c r="Z59" i="20" s="1"/>
  <c r="K59" i="20"/>
  <c r="M59" i="20" s="1"/>
  <c r="F59" i="20"/>
  <c r="H59" i="20" s="1"/>
  <c r="W58" i="20"/>
  <c r="Y58" i="20" s="1"/>
  <c r="Z58" i="20" s="1"/>
  <c r="K58" i="20"/>
  <c r="M58" i="20" s="1"/>
  <c r="F58" i="20"/>
  <c r="H58" i="20" s="1"/>
  <c r="W57" i="20"/>
  <c r="Y57" i="20" s="1"/>
  <c r="Z57" i="20" s="1"/>
  <c r="K57" i="20"/>
  <c r="M57" i="20" s="1"/>
  <c r="F57" i="20"/>
  <c r="H57" i="20" s="1"/>
  <c r="W56" i="20"/>
  <c r="Y56" i="20" s="1"/>
  <c r="Z56" i="20" s="1"/>
  <c r="K56" i="20"/>
  <c r="M56" i="20" s="1"/>
  <c r="F56" i="20"/>
  <c r="H56" i="20" s="1"/>
  <c r="W55" i="20"/>
  <c r="Y55" i="20" s="1"/>
  <c r="K55" i="20"/>
  <c r="M55" i="20" s="1"/>
  <c r="F55" i="20"/>
  <c r="H55" i="20" s="1"/>
  <c r="W54" i="20"/>
  <c r="Y54" i="20" s="1"/>
  <c r="Z54" i="20" s="1"/>
  <c r="K54" i="20"/>
  <c r="M54" i="20" s="1"/>
  <c r="F54" i="20"/>
  <c r="H54" i="20" s="1"/>
  <c r="W53" i="20"/>
  <c r="Y53" i="20" s="1"/>
  <c r="Z53" i="20" s="1"/>
  <c r="K53" i="20"/>
  <c r="M53" i="20" s="1"/>
  <c r="F53" i="20"/>
  <c r="H53" i="20" s="1"/>
  <c r="W52" i="20"/>
  <c r="Y52" i="20" s="1"/>
  <c r="Z52" i="20" s="1"/>
  <c r="K52" i="20"/>
  <c r="M52" i="20" s="1"/>
  <c r="F52" i="20"/>
  <c r="H52" i="20" s="1"/>
  <c r="W51" i="20"/>
  <c r="Y51" i="20" s="1"/>
  <c r="Z51" i="20" s="1"/>
  <c r="K51" i="20"/>
  <c r="M51" i="20" s="1"/>
  <c r="F51" i="20"/>
  <c r="H51" i="20" s="1"/>
  <c r="W50" i="20"/>
  <c r="Y50" i="20" s="1"/>
  <c r="Z50" i="20" s="1"/>
  <c r="K50" i="20"/>
  <c r="M50" i="20" s="1"/>
  <c r="F50" i="20"/>
  <c r="H50" i="20" s="1"/>
  <c r="W49" i="20"/>
  <c r="Y49" i="20" s="1"/>
  <c r="Z49" i="20" s="1"/>
  <c r="K49" i="20"/>
  <c r="M49" i="20" s="1"/>
  <c r="F49" i="20"/>
  <c r="H49" i="20" s="1"/>
  <c r="W48" i="20"/>
  <c r="Y48" i="20" s="1"/>
  <c r="Z48" i="20" s="1"/>
  <c r="K48" i="20"/>
  <c r="M48" i="20" s="1"/>
  <c r="F48" i="20"/>
  <c r="H48" i="20" s="1"/>
  <c r="W47" i="20"/>
  <c r="Y47" i="20" s="1"/>
  <c r="Z47" i="20" s="1"/>
  <c r="K47" i="20"/>
  <c r="M47" i="20" s="1"/>
  <c r="F47" i="20"/>
  <c r="H47" i="20" s="1"/>
  <c r="K11" i="20"/>
  <c r="M11" i="20" s="1"/>
  <c r="K12" i="20"/>
  <c r="M12" i="20" s="1"/>
  <c r="K13" i="20"/>
  <c r="M13" i="20" s="1"/>
  <c r="K14" i="20"/>
  <c r="M14" i="20" s="1"/>
  <c r="K15" i="20"/>
  <c r="M15" i="20" s="1"/>
  <c r="K16" i="20"/>
  <c r="M16" i="20" s="1"/>
  <c r="K17" i="20"/>
  <c r="M17" i="20" s="1"/>
  <c r="K18" i="20"/>
  <c r="M18" i="20" s="1"/>
  <c r="K19" i="20"/>
  <c r="M19" i="20" s="1"/>
  <c r="K20" i="20"/>
  <c r="M20" i="20" s="1"/>
  <c r="K21" i="20"/>
  <c r="M21" i="20" s="1"/>
  <c r="F11" i="20"/>
  <c r="H11" i="20" s="1"/>
  <c r="F12" i="20"/>
  <c r="H12" i="20" s="1"/>
  <c r="F13" i="20"/>
  <c r="H13" i="20" s="1"/>
  <c r="F14" i="20"/>
  <c r="H14" i="20" s="1"/>
  <c r="F15" i="20"/>
  <c r="H15" i="20" s="1"/>
  <c r="F16" i="20"/>
  <c r="H16" i="20" s="1"/>
  <c r="F17" i="20"/>
  <c r="H17" i="20" s="1"/>
  <c r="F18" i="20"/>
  <c r="H18" i="20" s="1"/>
  <c r="F19" i="20"/>
  <c r="H19" i="20" s="1"/>
  <c r="F20" i="20"/>
  <c r="H20" i="20" s="1"/>
  <c r="K38" i="20"/>
  <c r="M38" i="20" s="1"/>
  <c r="K37" i="20"/>
  <c r="M37" i="20" s="1"/>
  <c r="K36" i="20"/>
  <c r="M36" i="20" s="1"/>
  <c r="K35" i="20"/>
  <c r="M35" i="20" s="1"/>
  <c r="K34" i="20"/>
  <c r="M34" i="20" s="1"/>
  <c r="K33" i="20"/>
  <c r="M33" i="20" s="1"/>
  <c r="K32" i="20"/>
  <c r="M32" i="20" s="1"/>
  <c r="K31" i="20"/>
  <c r="M31" i="20" s="1"/>
  <c r="K30" i="20"/>
  <c r="M30" i="20" s="1"/>
  <c r="K29" i="20"/>
  <c r="M29" i="20" s="1"/>
  <c r="K28" i="20"/>
  <c r="M28" i="20" s="1"/>
  <c r="K27" i="20"/>
  <c r="M27" i="20" s="1"/>
  <c r="K26" i="20"/>
  <c r="M26" i="20" s="1"/>
  <c r="K25" i="20"/>
  <c r="M25" i="20" s="1"/>
  <c r="K24" i="20"/>
  <c r="M24" i="20" s="1"/>
  <c r="K23" i="20"/>
  <c r="M23" i="20" s="1"/>
  <c r="K22" i="20"/>
  <c r="M22" i="20" s="1"/>
  <c r="K10" i="20"/>
  <c r="M10" i="20" s="1"/>
  <c r="K9" i="20"/>
  <c r="M9" i="20" s="1"/>
  <c r="AA55" i="20" l="1"/>
  <c r="Z55" i="20"/>
  <c r="AB55" i="20" s="1"/>
  <c r="AA63" i="20"/>
  <c r="Z63" i="20"/>
  <c r="AB63" i="20" s="1"/>
  <c r="Z73" i="20"/>
  <c r="AB73" i="20" s="1"/>
  <c r="N54" i="20"/>
  <c r="P54" i="20" s="1"/>
  <c r="R54" i="20" s="1"/>
  <c r="AA47" i="20"/>
  <c r="AB47" i="20"/>
  <c r="AA59" i="20"/>
  <c r="AB59" i="20"/>
  <c r="N70" i="20"/>
  <c r="P70" i="20" s="1"/>
  <c r="R70" i="20"/>
  <c r="N66" i="20"/>
  <c r="P66" i="20" s="1"/>
  <c r="R66" i="20" s="1"/>
  <c r="N58" i="20"/>
  <c r="P58" i="20" s="1"/>
  <c r="R58" i="20" s="1"/>
  <c r="AA67" i="20"/>
  <c r="AB67" i="20"/>
  <c r="N50" i="20"/>
  <c r="P50" i="20" s="1"/>
  <c r="R50" i="20" s="1"/>
  <c r="AA51" i="20"/>
  <c r="AB51" i="20"/>
  <c r="N65" i="20"/>
  <c r="P65" i="20" s="1"/>
  <c r="AA71" i="20"/>
  <c r="AB71" i="20"/>
  <c r="AA73" i="20"/>
  <c r="N62" i="20"/>
  <c r="P62" i="20" s="1"/>
  <c r="R62" i="20" s="1"/>
  <c r="N48" i="20"/>
  <c r="P48" i="20" s="1"/>
  <c r="AA48" i="20"/>
  <c r="AB48" i="20"/>
  <c r="AA74" i="20"/>
  <c r="AB74" i="20"/>
  <c r="AA66" i="20"/>
  <c r="AB66" i="20"/>
  <c r="AB69" i="20"/>
  <c r="AA69" i="20"/>
  <c r="N72" i="20"/>
  <c r="P72" i="20" s="1"/>
  <c r="AA62" i="20"/>
  <c r="AB62" i="20"/>
  <c r="AB65" i="20"/>
  <c r="AA65" i="20"/>
  <c r="N68" i="20"/>
  <c r="P68" i="20" s="1"/>
  <c r="AA72" i="20"/>
  <c r="AB72" i="20"/>
  <c r="N76" i="20"/>
  <c r="P76" i="20" s="1"/>
  <c r="AA68" i="20"/>
  <c r="AB68" i="20"/>
  <c r="AA64" i="20"/>
  <c r="AB64" i="20"/>
  <c r="AB75" i="20"/>
  <c r="AA75" i="20"/>
  <c r="AA50" i="20"/>
  <c r="AB50" i="20"/>
  <c r="AB53" i="20"/>
  <c r="AA53" i="20"/>
  <c r="N56" i="20"/>
  <c r="P56" i="20" s="1"/>
  <c r="AA60" i="20"/>
  <c r="AB60" i="20"/>
  <c r="AA52" i="20"/>
  <c r="AB52" i="20"/>
  <c r="AA70" i="20"/>
  <c r="AB70" i="20"/>
  <c r="AA76" i="20"/>
  <c r="AB76" i="20"/>
  <c r="AA58" i="20"/>
  <c r="AB58" i="20"/>
  <c r="AB61" i="20"/>
  <c r="AA61" i="20"/>
  <c r="N64" i="20"/>
  <c r="P64" i="20" s="1"/>
  <c r="AA54" i="20"/>
  <c r="AB54" i="20"/>
  <c r="AB57" i="20"/>
  <c r="AA57" i="20"/>
  <c r="N60" i="20"/>
  <c r="P60" i="20" s="1"/>
  <c r="AB49" i="20"/>
  <c r="AA49" i="20"/>
  <c r="N52" i="20"/>
  <c r="P52" i="20" s="1"/>
  <c r="AA56" i="20"/>
  <c r="AB56" i="20"/>
  <c r="N74" i="20"/>
  <c r="P74" i="20" s="1"/>
  <c r="N49" i="20"/>
  <c r="N53" i="20"/>
  <c r="P53" i="20" s="1"/>
  <c r="R53" i="20" s="1"/>
  <c r="N57" i="20"/>
  <c r="P57" i="20" s="1"/>
  <c r="R57" i="20" s="1"/>
  <c r="N61" i="20"/>
  <c r="N69" i="20"/>
  <c r="N73" i="20"/>
  <c r="Q54" i="20"/>
  <c r="N47" i="20"/>
  <c r="P47" i="20" s="1"/>
  <c r="N51" i="20"/>
  <c r="N55" i="20"/>
  <c r="N59" i="20"/>
  <c r="N63" i="20"/>
  <c r="N67" i="20"/>
  <c r="N71" i="20"/>
  <c r="N75" i="20"/>
  <c r="P75" i="20" s="1"/>
  <c r="R75" i="20" s="1"/>
  <c r="N13" i="20"/>
  <c r="N14" i="20"/>
  <c r="N20" i="20"/>
  <c r="N12" i="20"/>
  <c r="N16" i="20"/>
  <c r="P16" i="20" s="1"/>
  <c r="N15" i="20"/>
  <c r="P15" i="20" s="1"/>
  <c r="N19" i="20"/>
  <c r="P19" i="20" s="1"/>
  <c r="N11" i="20"/>
  <c r="P11" i="20" s="1"/>
  <c r="N18" i="20"/>
  <c r="P18" i="20" s="1"/>
  <c r="N17" i="20"/>
  <c r="V28" i="13"/>
  <c r="V27" i="13"/>
  <c r="Q75" i="20" l="1"/>
  <c r="O47" i="20"/>
  <c r="Q47" i="20" s="1"/>
  <c r="Q57" i="20"/>
  <c r="Q53" i="20"/>
  <c r="Q50" i="20"/>
  <c r="Q67" i="20"/>
  <c r="P67" i="20"/>
  <c r="R67" i="20" s="1"/>
  <c r="Q55" i="20"/>
  <c r="P55" i="20"/>
  <c r="R55" i="20" s="1"/>
  <c r="Q69" i="20"/>
  <c r="P69" i="20"/>
  <c r="R69" i="20" s="1"/>
  <c r="Q14" i="20"/>
  <c r="P14" i="20"/>
  <c r="Q61" i="20"/>
  <c r="P61" i="20"/>
  <c r="R61" i="20" s="1"/>
  <c r="Q70" i="20"/>
  <c r="Q20" i="20"/>
  <c r="P20" i="20"/>
  <c r="Q17" i="20"/>
  <c r="P17" i="20"/>
  <c r="Q51" i="20"/>
  <c r="P51" i="20"/>
  <c r="R51" i="20" s="1"/>
  <c r="Q13" i="20"/>
  <c r="P13" i="20"/>
  <c r="Q71" i="20"/>
  <c r="P71" i="20"/>
  <c r="R71" i="20" s="1"/>
  <c r="Q58" i="20"/>
  <c r="Q49" i="20"/>
  <c r="P49" i="20"/>
  <c r="R49" i="20" s="1"/>
  <c r="Q63" i="20"/>
  <c r="P63" i="20"/>
  <c r="R63" i="20" s="1"/>
  <c r="Q12" i="20"/>
  <c r="P12" i="20"/>
  <c r="Q59" i="20"/>
  <c r="P59" i="20"/>
  <c r="R59" i="20" s="1"/>
  <c r="Q73" i="20"/>
  <c r="P73" i="20"/>
  <c r="R73" i="20" s="1"/>
  <c r="V29" i="13"/>
  <c r="Z77" i="20"/>
  <c r="O27" i="13" s="1"/>
  <c r="Q66" i="20"/>
  <c r="Y77" i="20"/>
  <c r="O20" i="13" s="1"/>
  <c r="Q62" i="20"/>
  <c r="R48" i="20"/>
  <c r="Q48" i="20"/>
  <c r="R52" i="20"/>
  <c r="Q52" i="20"/>
  <c r="R68" i="20"/>
  <c r="Q68" i="20"/>
  <c r="R72" i="20"/>
  <c r="Q72" i="20"/>
  <c r="R64" i="20"/>
  <c r="Q64" i="20"/>
  <c r="R76" i="20"/>
  <c r="Q76" i="20"/>
  <c r="R56" i="20"/>
  <c r="Q56" i="20"/>
  <c r="Q65" i="20"/>
  <c r="R65" i="20"/>
  <c r="R60" i="20"/>
  <c r="Q60" i="20"/>
  <c r="R74" i="20"/>
  <c r="Q74" i="20"/>
  <c r="Q11" i="20"/>
  <c r="Q15" i="20"/>
  <c r="Q19" i="20"/>
  <c r="Q16" i="20"/>
  <c r="Q18" i="20"/>
  <c r="O49" i="13"/>
  <c r="R47" i="20" l="1"/>
  <c r="P77" i="20" s="1"/>
  <c r="J27" i="13" s="1"/>
  <c r="N77" i="20"/>
  <c r="J20" i="13" s="1"/>
  <c r="T52" i="13"/>
  <c r="O70" i="13" l="1"/>
  <c r="O69" i="13"/>
  <c r="O68" i="13"/>
  <c r="O54" i="13"/>
  <c r="O53" i="13"/>
  <c r="O46" i="13"/>
  <c r="O45" i="13"/>
  <c r="O42" i="13"/>
  <c r="O37" i="13"/>
  <c r="W38" i="20"/>
  <c r="Y38" i="20" s="1"/>
  <c r="W37" i="20"/>
  <c r="Y37" i="20" s="1"/>
  <c r="W36" i="20"/>
  <c r="Y36" i="20" s="1"/>
  <c r="W35" i="20"/>
  <c r="Y35" i="20" s="1"/>
  <c r="W34" i="20"/>
  <c r="Y34" i="20" s="1"/>
  <c r="W33" i="20"/>
  <c r="Y33" i="20" s="1"/>
  <c r="W32" i="20"/>
  <c r="Y32" i="20" s="1"/>
  <c r="W31" i="20"/>
  <c r="Y31" i="20" s="1"/>
  <c r="W30" i="20"/>
  <c r="Y30" i="20" s="1"/>
  <c r="W29" i="20"/>
  <c r="Y29" i="20" s="1"/>
  <c r="W28" i="20"/>
  <c r="Y28" i="20" s="1"/>
  <c r="W27" i="20"/>
  <c r="Y27" i="20" s="1"/>
  <c r="W26" i="20"/>
  <c r="Y26" i="20" s="1"/>
  <c r="W25" i="20"/>
  <c r="Y25" i="20" s="1"/>
  <c r="W24" i="20"/>
  <c r="Y24" i="20" s="1"/>
  <c r="W23" i="20"/>
  <c r="Y23" i="20" s="1"/>
  <c r="W22" i="20"/>
  <c r="Y22" i="20" s="1"/>
  <c r="W21" i="20"/>
  <c r="Y21" i="20" s="1"/>
  <c r="W20" i="20"/>
  <c r="Y20" i="20" s="1"/>
  <c r="W19" i="20"/>
  <c r="Y19" i="20" s="1"/>
  <c r="W18" i="20"/>
  <c r="Y18" i="20" s="1"/>
  <c r="W17" i="20"/>
  <c r="Y17" i="20" s="1"/>
  <c r="W16" i="20"/>
  <c r="Y16" i="20" s="1"/>
  <c r="W15" i="20"/>
  <c r="Y15" i="20" s="1"/>
  <c r="W14" i="20"/>
  <c r="Y14" i="20" s="1"/>
  <c r="W13" i="20"/>
  <c r="Y13" i="20" s="1"/>
  <c r="W12" i="20"/>
  <c r="Y12" i="20" s="1"/>
  <c r="W11" i="20"/>
  <c r="Y11" i="20" s="1"/>
  <c r="W10" i="20"/>
  <c r="Y10" i="20" s="1"/>
  <c r="W9" i="20"/>
  <c r="Y9" i="20" s="1"/>
  <c r="T11" i="13"/>
  <c r="F38" i="20"/>
  <c r="H38" i="20" s="1"/>
  <c r="F37" i="20"/>
  <c r="H37" i="20" s="1"/>
  <c r="F36" i="20"/>
  <c r="H36" i="20" s="1"/>
  <c r="F35" i="20"/>
  <c r="H35" i="20" s="1"/>
  <c r="F34" i="20"/>
  <c r="H34" i="20" s="1"/>
  <c r="F33" i="20"/>
  <c r="H33" i="20" s="1"/>
  <c r="F32" i="20"/>
  <c r="H32" i="20" s="1"/>
  <c r="F31" i="20"/>
  <c r="H31" i="20" s="1"/>
  <c r="F30" i="20"/>
  <c r="H30" i="20" s="1"/>
  <c r="F29" i="20"/>
  <c r="H29" i="20" s="1"/>
  <c r="F28" i="20"/>
  <c r="H28" i="20" s="1"/>
  <c r="F27" i="20"/>
  <c r="H27" i="20" s="1"/>
  <c r="F26" i="20"/>
  <c r="H26" i="20" s="1"/>
  <c r="F25" i="20"/>
  <c r="H25" i="20" s="1"/>
  <c r="F24" i="20"/>
  <c r="H24" i="20" s="1"/>
  <c r="F23" i="20"/>
  <c r="H23" i="20" s="1"/>
  <c r="F22" i="20"/>
  <c r="F21" i="20"/>
  <c r="R20" i="20"/>
  <c r="R19" i="20"/>
  <c r="R18" i="20"/>
  <c r="R17" i="20"/>
  <c r="R16" i="20"/>
  <c r="R15" i="20"/>
  <c r="R14" i="20"/>
  <c r="R13" i="20"/>
  <c r="R12" i="20"/>
  <c r="R11" i="20"/>
  <c r="F10" i="20"/>
  <c r="H10" i="20" s="1"/>
  <c r="F9" i="20"/>
  <c r="H9" i="20" s="1"/>
  <c r="B1" i="13"/>
  <c r="Z9" i="20" l="1"/>
  <c r="AB9" i="20" s="1"/>
  <c r="AA9" i="20"/>
  <c r="Z33" i="20"/>
  <c r="AB33" i="20" s="1"/>
  <c r="AA33" i="20"/>
  <c r="Z10" i="20"/>
  <c r="AB10" i="20" s="1"/>
  <c r="AA10" i="20"/>
  <c r="Z26" i="20"/>
  <c r="AB26" i="20" s="1"/>
  <c r="AA26" i="20"/>
  <c r="Z34" i="20"/>
  <c r="AB34" i="20" s="1"/>
  <c r="AA34" i="20"/>
  <c r="Z25" i="20"/>
  <c r="AB25" i="20" s="1"/>
  <c r="AA25" i="20"/>
  <c r="Z20" i="20"/>
  <c r="AB20" i="20" s="1"/>
  <c r="AA20" i="20"/>
  <c r="Z28" i="20"/>
  <c r="AB28" i="20" s="1"/>
  <c r="AA28" i="20"/>
  <c r="Z36" i="20"/>
  <c r="AB36" i="20" s="1"/>
  <c r="AA36" i="20"/>
  <c r="Z21" i="20"/>
  <c r="AB21" i="20" s="1"/>
  <c r="AA21" i="20"/>
  <c r="Z29" i="20"/>
  <c r="AB29" i="20" s="1"/>
  <c r="AA29" i="20"/>
  <c r="Z37" i="20"/>
  <c r="AB37" i="20" s="1"/>
  <c r="AA37" i="20"/>
  <c r="Z19" i="20"/>
  <c r="AB19" i="20" s="1"/>
  <c r="AA19" i="20"/>
  <c r="Z22" i="20"/>
  <c r="AB22" i="20" s="1"/>
  <c r="AA22" i="20"/>
  <c r="Z30" i="20"/>
  <c r="AB30" i="20" s="1"/>
  <c r="AA30" i="20"/>
  <c r="Z38" i="20"/>
  <c r="AB38" i="20" s="1"/>
  <c r="AA38" i="20"/>
  <c r="Z27" i="20"/>
  <c r="AB27" i="20" s="1"/>
  <c r="AA27" i="20"/>
  <c r="Z23" i="20"/>
  <c r="AB23" i="20" s="1"/>
  <c r="AA23" i="20"/>
  <c r="Z31" i="20"/>
  <c r="AB31" i="20" s="1"/>
  <c r="AA31" i="20"/>
  <c r="Z35" i="20"/>
  <c r="AB35" i="20" s="1"/>
  <c r="AA35" i="20"/>
  <c r="Z24" i="20"/>
  <c r="AB24" i="20" s="1"/>
  <c r="AA24" i="20"/>
  <c r="Z32" i="20"/>
  <c r="AB32" i="20" s="1"/>
  <c r="AA32" i="20"/>
  <c r="Z15" i="20"/>
  <c r="AB15" i="20" s="1"/>
  <c r="AA15" i="20"/>
  <c r="Z16" i="20"/>
  <c r="AB16" i="20" s="1"/>
  <c r="AA16" i="20"/>
  <c r="Z17" i="20"/>
  <c r="AB17" i="20" s="1"/>
  <c r="AA17" i="20"/>
  <c r="Z18" i="20"/>
  <c r="AB18" i="20" s="1"/>
  <c r="AA18" i="20"/>
  <c r="Z11" i="20"/>
  <c r="AB11" i="20" s="1"/>
  <c r="AA11" i="20"/>
  <c r="Z12" i="20"/>
  <c r="AB12" i="20" s="1"/>
  <c r="AA12" i="20"/>
  <c r="Z13" i="20"/>
  <c r="AB13" i="20" s="1"/>
  <c r="AA13" i="20"/>
  <c r="Z14" i="20"/>
  <c r="AB14" i="20" s="1"/>
  <c r="AA14" i="20"/>
  <c r="N9" i="20"/>
  <c r="N23" i="20"/>
  <c r="N30" i="20"/>
  <c r="N38" i="20"/>
  <c r="N31" i="20"/>
  <c r="H22" i="20"/>
  <c r="N22" i="20" s="1"/>
  <c r="N28" i="20"/>
  <c r="N10" i="20"/>
  <c r="N25" i="20"/>
  <c r="N33" i="20"/>
  <c r="H21" i="20"/>
  <c r="N21" i="20" s="1"/>
  <c r="N37" i="20"/>
  <c r="N24" i="20"/>
  <c r="N26" i="20"/>
  <c r="N34" i="20"/>
  <c r="N36" i="20"/>
  <c r="N29" i="20"/>
  <c r="N32" i="20"/>
  <c r="N27" i="20"/>
  <c r="N35" i="20"/>
  <c r="Q30" i="20" l="1"/>
  <c r="P30" i="20"/>
  <c r="R30" i="20" s="1"/>
  <c r="Q36" i="20"/>
  <c r="P36" i="20"/>
  <c r="R36" i="20" s="1"/>
  <c r="Q28" i="20"/>
  <c r="P28" i="20"/>
  <c r="R28" i="20" s="1"/>
  <c r="Q23" i="20"/>
  <c r="P23" i="20"/>
  <c r="R23" i="20" s="1"/>
  <c r="Q24" i="20"/>
  <c r="P24" i="20"/>
  <c r="R24" i="20" s="1"/>
  <c r="O10" i="20"/>
  <c r="P10" i="20"/>
  <c r="Q35" i="20"/>
  <c r="P35" i="20"/>
  <c r="R35" i="20" s="1"/>
  <c r="Q37" i="20"/>
  <c r="P37" i="20"/>
  <c r="R37" i="20" s="1"/>
  <c r="Q27" i="20"/>
  <c r="P27" i="20"/>
  <c r="R27" i="20" s="1"/>
  <c r="Q34" i="20"/>
  <c r="P34" i="20"/>
  <c r="R34" i="20" s="1"/>
  <c r="Q21" i="20"/>
  <c r="P21" i="20"/>
  <c r="R21" i="20" s="1"/>
  <c r="Q22" i="20"/>
  <c r="P22" i="20"/>
  <c r="R22" i="20" s="1"/>
  <c r="Q29" i="20"/>
  <c r="P29" i="20"/>
  <c r="R29" i="20" s="1"/>
  <c r="Q33" i="20"/>
  <c r="P33" i="20"/>
  <c r="R33" i="20" s="1"/>
  <c r="Q31" i="20"/>
  <c r="P31" i="20"/>
  <c r="R31" i="20" s="1"/>
  <c r="O9" i="20"/>
  <c r="P9" i="20"/>
  <c r="Q32" i="20"/>
  <c r="P32" i="20"/>
  <c r="R32" i="20" s="1"/>
  <c r="Q26" i="20"/>
  <c r="P26" i="20"/>
  <c r="R26" i="20" s="1"/>
  <c r="Q25" i="20"/>
  <c r="P25" i="20"/>
  <c r="R25" i="20" s="1"/>
  <c r="Q38" i="20"/>
  <c r="P38" i="20"/>
  <c r="R38" i="20" s="1"/>
  <c r="Y39" i="20"/>
  <c r="O19" i="13" s="1"/>
  <c r="Z39" i="20"/>
  <c r="O26" i="13" s="1"/>
  <c r="R9" i="20" l="1"/>
  <c r="Q9" i="20"/>
  <c r="R10" i="20"/>
  <c r="Q10" i="20"/>
  <c r="T28" i="13"/>
  <c r="P39" i="20" l="1"/>
  <c r="J26" i="13" s="1"/>
  <c r="N39" i="20"/>
  <c r="J19" i="13" s="1"/>
  <c r="T27" i="13" l="1"/>
  <c r="T29" i="13" s="1"/>
  <c r="O30" i="13" s="1"/>
  <c r="O31" i="13" s="1"/>
  <c r="O33" i="13" s="1"/>
  <c r="T21" i="13"/>
  <c r="D1" i="13" s="1"/>
  <c r="H3" i="20" s="1"/>
  <c r="O15" i="13"/>
  <c r="T22" i="13"/>
  <c r="B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Richard (LEL)</author>
  </authors>
  <commentList>
    <comment ref="B10" authorId="0" shapeId="0" xr:uid="{00000000-0006-0000-0000-000001000000}">
      <text>
        <r>
          <rPr>
            <b/>
            <sz val="8"/>
            <color indexed="81"/>
            <rFont val="Tahoma"/>
            <family val="2"/>
          </rPr>
          <t>Kommentar oder Info mit Erläuterungen: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3" authorId="0" shapeId="0" xr:uid="{00000000-0006-0000-02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dem Tabellenblatt "Detail Premium Ferkelaufzucht". Hier sind alle Buchten einzeln aufzuführen. Addition der aufgeführten gewichtsspezifisch zur Verfügung stehenden Teilflächen ergibt die hier erscheindende gesamt nutzbare Stallfläche.</t>
        </r>
      </text>
    </comment>
    <comment ref="G17" authorId="0" shapeId="0" xr:uid="{00000000-0006-0000-0200-000002000000}">
      <text>
        <r>
          <rPr>
            <b/>
            <sz val="8"/>
            <color indexed="81"/>
            <rFont val="Tahoma"/>
            <family val="2"/>
          </rPr>
          <t xml:space="preserve">Nettobuchtenfläche gesamt:
</t>
        </r>
        <r>
          <rPr>
            <sz val="8"/>
            <color indexed="81"/>
            <rFont val="Tahoma"/>
            <family val="2"/>
          </rPr>
          <t xml:space="preserve">Es ist differenziert nach Gewichtsbereich die jeweilige Nettobuchtenfläche (gesamt) anzugeben.
</t>
        </r>
      </text>
    </comment>
    <comment ref="M17" authorId="0" shapeId="0" xr:uid="{00000000-0006-0000-0200-000003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G24" authorId="0" shapeId="0" xr:uid="{00000000-0006-0000-0200-000004000000}">
      <text>
        <r>
          <rPr>
            <b/>
            <sz val="8"/>
            <color indexed="81"/>
            <rFont val="Tahoma"/>
            <family val="2"/>
          </rPr>
          <t xml:space="preserve">Tatsächliche Tierplätze Nettobuchtenfläche (TP):
</t>
        </r>
        <r>
          <rPr>
            <sz val="8"/>
            <color indexed="81"/>
            <rFont val="Tahoma"/>
            <family val="2"/>
          </rPr>
          <t>Anzugeben ist die tatsächlich geplante Belegung der Buchten aufgrund der zur Verfügung stehenden Nettobuchtenfläche. Diese kann gegebenenfalls aufgrund verfahrenstechnischer oder weiterer Aspekte geringer sein als die rechnerisch mögliche.</t>
        </r>
      </text>
    </comment>
    <comment ref="J24" authorId="0" shapeId="0" xr:uid="{00000000-0006-0000-0200-000005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je Gewichtsbereich ermittelt werden. </t>
        </r>
      </text>
    </comment>
    <comment ref="M24" authorId="0" shapeId="0" xr:uid="{00000000-0006-0000-0200-000006000000}">
      <text>
        <r>
          <rPr>
            <b/>
            <sz val="8"/>
            <color indexed="81"/>
            <rFont val="Tahoma"/>
            <family val="2"/>
          </rPr>
          <t xml:space="preserve">Tatsächliche Tierplätze Liegefläche (TP):
</t>
        </r>
        <r>
          <rPr>
            <sz val="8"/>
            <color indexed="81"/>
            <rFont val="Tahoma"/>
            <family val="2"/>
          </rPr>
          <t>Anzugeben ist die tatsächlich geplante Belegung der Buchten aufgrund der zur Verfügung stehenden Liegefläche. Diese kann gegebenenfalls aufgrund verfahrenstechnischer oder weiterer Aspekte geringer sein als die rechnerisch mögliche.</t>
        </r>
      </text>
    </comment>
    <comment ref="O24" authorId="0" shapeId="0" xr:uid="{00000000-0006-0000-0200-000007000000}">
      <text>
        <r>
          <rPr>
            <b/>
            <sz val="8"/>
            <color indexed="81"/>
            <rFont val="Tahoma"/>
            <family val="2"/>
          </rPr>
          <t xml:space="preserve">Liegefläche (mögliche Tierplätze):
</t>
        </r>
        <r>
          <rPr>
            <sz val="8"/>
            <color indexed="81"/>
            <rFont val="Tahoma"/>
            <family val="2"/>
          </rPr>
          <t xml:space="preserve">Auf Basis der angegebenen Liegefläche (gesamt) können mit Hilfe der jeweils hier zugehörigen Flächenvorgaben je Tier rechnerisch die möglichen Stallplätze je Gewichtsbereich ermittelt werden. </t>
        </r>
      </text>
    </comment>
    <comment ref="J30" authorId="0" shapeId="0" xr:uid="{00000000-0006-0000-0200-000008000000}">
      <text>
        <r>
          <rPr>
            <b/>
            <sz val="8"/>
            <color indexed="81"/>
            <rFont val="Tahoma"/>
            <family val="2"/>
          </rPr>
          <t xml:space="preserve">Ferkelaufzuchtplätze rechnerisch möglich:
</t>
        </r>
        <r>
          <rPr>
            <sz val="8"/>
            <color indexed="81"/>
            <rFont val="Tahoma"/>
            <family val="2"/>
          </rPr>
          <t>Aus Nr. 2 werden die rechnerisch maximal möglichen Ferkelaufzuchtplätze übernommen. Hierbei muss sichergestellt sein, dass buchtenindividuell sowohl die jeweilige Nettobuchtenfläche wie auch die Liegefläche je Tiergruppe eingehalten wird.</t>
        </r>
      </text>
    </comment>
    <comment ref="J31" authorId="0" shapeId="0" xr:uid="{00000000-0006-0000-0200-000009000000}">
      <text>
        <r>
          <rPr>
            <b/>
            <sz val="8"/>
            <color indexed="81"/>
            <rFont val="Tahoma"/>
            <family val="2"/>
          </rPr>
          <t xml:space="preserve">Ferkelaufzuchtplätze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Aufzuchtplätze gilt, dass für alle dort aufgestallten und fördertechnisch beantragten Tiere sichergestellt sein muss, dass für diese während der gesamten Aufzucht vorgegebenen Standards eingehalten wurden.</t>
        </r>
      </text>
    </comment>
    <comment ref="J32" authorId="0" shapeId="0" xr:uid="{00000000-0006-0000-0200-00000A000000}">
      <text>
        <r>
          <rPr>
            <b/>
            <sz val="8"/>
            <color indexed="81"/>
            <rFont val="Tahoma"/>
            <family val="2"/>
          </rPr>
          <t>Geplante Umtriebe im Kalenderjahr:</t>
        </r>
        <r>
          <rPr>
            <sz val="8"/>
            <color indexed="81"/>
            <rFont val="Tahoma"/>
            <family val="2"/>
          </rPr>
          <t xml:space="preserve">
ist abhängig vom Rhythmus, Säugezeit, Verkaufsgewicht: 
3 Wochen Rhythmus: ca. 5,77
2 Wochen Rhythmus: ca. 6,5
Max. 10 Umtriebe möglich.</t>
        </r>
      </text>
    </comment>
    <comment ref="O33" authorId="0" shapeId="0" xr:uid="{00000000-0006-0000-0200-00000B000000}">
      <text>
        <r>
          <rPr>
            <b/>
            <sz val="8"/>
            <color indexed="81"/>
            <rFont val="Tahoma"/>
            <family val="2"/>
          </rPr>
          <t xml:space="preserve">Feld überschreibbar:
</t>
        </r>
        <r>
          <rPr>
            <sz val="8"/>
            <color indexed="81"/>
            <rFont val="Tahoma"/>
            <family val="2"/>
          </rPr>
          <t xml:space="preserve">Formel = O31 * O32
</t>
        </r>
      </text>
    </comment>
    <comment ref="G36" authorId="1" shapeId="0" xr:uid="{00000000-0006-0000-0200-00000C000000}">
      <text>
        <r>
          <rPr>
            <b/>
            <sz val="9"/>
            <color indexed="81"/>
            <rFont val="Segoe UI"/>
            <family val="2"/>
          </rPr>
          <t xml:space="preserve">Strukturelement:
</t>
        </r>
        <r>
          <rPr>
            <sz val="9"/>
            <color indexed="81"/>
            <rFont val="Segoe UI"/>
            <family val="2"/>
          </rPr>
          <t>Zur Unterstützung der Funktionsbereiche soll ein Kontaktgitter in den Buchtentrennwänden integriert sein. Wenn das gesamte Abteil nur eine Bucht enthält sollen andere Strukturelemente genutzt werden (z.B. erhöhte Ebenen, Trennbretter, Big Ballen)</t>
        </r>
        <r>
          <rPr>
            <b/>
            <sz val="9"/>
            <color indexed="81"/>
            <rFont val="Segoe UI"/>
            <family val="2"/>
          </rPr>
          <t xml:space="preserve"> </t>
        </r>
        <r>
          <rPr>
            <sz val="9"/>
            <color indexed="81"/>
            <rFont val="Segoe UI"/>
            <family val="2"/>
          </rPr>
          <t xml:space="preserve">
</t>
        </r>
      </text>
    </comment>
    <comment ref="G41" authorId="1" shapeId="0" xr:uid="{00000000-0006-0000-0200-00000D000000}">
      <text>
        <r>
          <rPr>
            <b/>
            <sz val="9"/>
            <color indexed="81"/>
            <rFont val="Segoe UI"/>
            <family val="2"/>
          </rPr>
          <t xml:space="preserve">Raufutter:
</t>
        </r>
        <r>
          <rPr>
            <sz val="9"/>
            <color indexed="81"/>
            <rFont val="Segoe UI"/>
            <family val="2"/>
          </rPr>
          <t xml:space="preserve">Darbietung in Raufen oder Automaten. 
Bei mehrmalig täglicher Vorlage kann auch über den Boden (planbefestigte Fläche) angeboten werden. 
Es sind auch weitere Materialien als Raufutterfütterung möglich, Einstreu wird nicht anerkannt (Stroh). </t>
        </r>
      </text>
    </comment>
    <comment ref="G44" authorId="1" shapeId="0" xr:uid="{00000000-0006-0000-0200-00000E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Der Mikroklimabereich muss nicht die gesamte Festfläche umfassen. Eine Wärmequelle ist erforderlich.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7" authorId="0" shapeId="0" xr:uid="{00000000-0006-0000-0300-000001000000}">
      <text>
        <r>
          <rPr>
            <sz val="8"/>
            <color indexed="81"/>
            <rFont val="Tahoma"/>
            <family val="2"/>
          </rPr>
          <t>wie Futtertröge, Buchtentrennwände, Beschäftigungsautomaten u.w.</t>
        </r>
      </text>
    </comment>
    <comment ref="L7" authorId="0" shapeId="0" xr:uid="{00000000-0006-0000-0300-000002000000}">
      <text>
        <r>
          <rPr>
            <sz val="8"/>
            <color indexed="81"/>
            <rFont val="Tahoma"/>
            <family val="2"/>
          </rPr>
          <t>wie Futtertröge, Buchtentrennwände, Beschäftigungsautomaten u.w.</t>
        </r>
      </text>
    </comment>
    <comment ref="O7" authorId="1" shapeId="0" xr:uid="{00000000-0006-0000-0300-000003000000}">
      <text>
        <r>
          <rPr>
            <b/>
            <sz val="9"/>
            <color indexed="81"/>
            <rFont val="Segoe UI"/>
            <family val="2"/>
          </rPr>
          <t>i14: % Buchteninnenfläche:</t>
        </r>
        <r>
          <rPr>
            <sz val="9"/>
            <color indexed="81"/>
            <rFont val="Segoe UI"/>
            <family val="2"/>
          </rPr>
          <t xml:space="preserve"> 
70% des gesamten Platzangebotes müssen im Innenbereich angeboten werden. Falls dies nicht erreicht wird, sit die Auslauffläche kleiner anzugeben. </t>
        </r>
      </text>
    </comment>
    <comment ref="X7" authorId="0" shapeId="0" xr:uid="{00000000-0006-0000-0300-000004000000}">
      <text>
        <r>
          <rPr>
            <sz val="8"/>
            <color indexed="81"/>
            <rFont val="Tahoma"/>
            <family val="2"/>
          </rPr>
          <t>wie Futtertröge, Buchtentrennwände, Beschäftigungsautomaten u.w.</t>
        </r>
      </text>
    </comment>
    <comment ref="G45" authorId="0" shapeId="0" xr:uid="{00000000-0006-0000-0300-000005000000}">
      <text>
        <r>
          <rPr>
            <sz val="8"/>
            <color indexed="81"/>
            <rFont val="Tahoma"/>
            <family val="2"/>
          </rPr>
          <t>wie Futtertröge, Buchtentrennwände, Beschäftigungsautomaten u.w.</t>
        </r>
      </text>
    </comment>
    <comment ref="L45" authorId="0" shapeId="0" xr:uid="{00000000-0006-0000-0300-000006000000}">
      <text>
        <r>
          <rPr>
            <sz val="8"/>
            <color indexed="81"/>
            <rFont val="Tahoma"/>
            <family val="2"/>
          </rPr>
          <t>wie Futtertröge, Buchtentrennwände, Beschäftigungsautomaten u.w.</t>
        </r>
      </text>
    </comment>
    <comment ref="O45" authorId="1" shapeId="0" xr:uid="{00000000-0006-0000-0300-000007000000}">
      <text>
        <r>
          <rPr>
            <b/>
            <sz val="9"/>
            <color indexed="81"/>
            <rFont val="Segoe UI"/>
            <family val="2"/>
          </rPr>
          <t>i14: % Buchteninnenfläche:</t>
        </r>
        <r>
          <rPr>
            <sz val="9"/>
            <color indexed="81"/>
            <rFont val="Segoe UI"/>
            <family val="2"/>
          </rPr>
          <t xml:space="preserve"> 
70% des gesamten Platzangebotes müssen im Innenbereich angeboten werden. Falls dies nicht erreicht wird, sit die Auslauffläche kleiner anzugeben. </t>
        </r>
      </text>
    </comment>
    <comment ref="X45" authorId="0" shapeId="0" xr:uid="{00000000-0006-0000-0300-000008000000}">
      <text>
        <r>
          <rPr>
            <sz val="8"/>
            <color indexed="81"/>
            <rFont val="Tahoma"/>
            <family val="2"/>
          </rPr>
          <t>wie Futtertröge, Buchtentrennwände, Beschäftigungsautomaten u.w.</t>
        </r>
      </text>
    </comment>
  </commentList>
</comments>
</file>

<file path=xl/sharedStrings.xml><?xml version="1.0" encoding="utf-8"?>
<sst xmlns="http://schemas.openxmlformats.org/spreadsheetml/2006/main" count="303" uniqueCount="185">
  <si>
    <t>davon</t>
  </si>
  <si>
    <t>Anzahl Tierplätze (TP) aufgeteilt nach Gewichtsbereichen</t>
  </si>
  <si>
    <t>Stck.</t>
  </si>
  <si>
    <t>Summe geplante Tiere für die Erzeugung</t>
  </si>
  <si>
    <t>Umtr.</t>
  </si>
  <si>
    <t>geplante Erzeugung Tiere im Kalenderjahr</t>
  </si>
  <si>
    <t>ja</t>
  </si>
  <si>
    <t>nein</t>
  </si>
  <si>
    <t>Anlagen</t>
  </si>
  <si>
    <t>Lageplan (Bereich Maßnahme ersichtlich)</t>
  </si>
  <si>
    <t>exemplarischer Möbilierungsplan Bucht</t>
  </si>
  <si>
    <t>1.</t>
  </si>
  <si>
    <t>2.</t>
  </si>
  <si>
    <t>3.</t>
  </si>
  <si>
    <t>4.</t>
  </si>
  <si>
    <t>5.</t>
  </si>
  <si>
    <t>6.</t>
  </si>
  <si>
    <t>7.</t>
  </si>
  <si>
    <t>Bearbeitungs-spalte</t>
  </si>
  <si>
    <t>Datum</t>
  </si>
  <si>
    <t>8.</t>
  </si>
  <si>
    <t>Stall- und Buchtenpläne mit Belegungszahlen (für Maßnahme)</t>
  </si>
  <si>
    <t xml:space="preserve">Name, Ort </t>
  </si>
  <si>
    <t xml:space="preserve">Unternehmens-Nr. </t>
  </si>
  <si>
    <t xml:space="preserve">                      </t>
  </si>
  <si>
    <t xml:space="preserve"> automatisierte Berechnung</t>
  </si>
  <si>
    <t xml:space="preserve"> manuelle Eingabe</t>
  </si>
  <si>
    <r>
      <t>m</t>
    </r>
    <r>
      <rPr>
        <vertAlign val="superscript"/>
        <sz val="10"/>
        <color indexed="8"/>
        <rFont val="Arial"/>
        <family val="2"/>
      </rPr>
      <t>2</t>
    </r>
  </si>
  <si>
    <r>
      <rPr>
        <b/>
        <sz val="10"/>
        <color indexed="8"/>
        <rFont val="Arial"/>
        <family val="2"/>
      </rPr>
      <t>Liegefläche</t>
    </r>
    <r>
      <rPr>
        <sz val="10"/>
        <color indexed="8"/>
        <rFont val="Calibri"/>
        <family val="2"/>
      </rPr>
      <t xml:space="preserve"> gesamt  i</t>
    </r>
    <r>
      <rPr>
        <vertAlign val="superscript"/>
        <sz val="10"/>
        <color indexed="8"/>
        <rFont val="Calibri"/>
        <family val="2"/>
      </rPr>
      <t>3</t>
    </r>
  </si>
  <si>
    <t>(automatisiert)</t>
  </si>
  <si>
    <t xml:space="preserve"> (korrigiert)</t>
  </si>
  <si>
    <r>
      <rPr>
        <b/>
        <sz val="10"/>
        <color indexed="8"/>
        <rFont val="Arial"/>
        <family val="2"/>
      </rPr>
      <t>Nettobuchtenfläche</t>
    </r>
    <r>
      <rPr>
        <sz val="10"/>
        <color indexed="8"/>
        <rFont val="Arial"/>
        <family val="2"/>
      </rPr>
      <t xml:space="preserve"> </t>
    </r>
  </si>
  <si>
    <r>
      <rPr>
        <b/>
        <sz val="10"/>
        <color indexed="8"/>
        <rFont val="Arial"/>
        <family val="2"/>
      </rPr>
      <t>Liegefläche</t>
    </r>
    <r>
      <rPr>
        <sz val="10"/>
        <color indexed="8"/>
        <rFont val="Arial"/>
        <family val="2"/>
      </rPr>
      <t/>
    </r>
  </si>
  <si>
    <t>Handzeichen</t>
  </si>
  <si>
    <t xml:space="preserve"> Antragsteller </t>
  </si>
  <si>
    <t xml:space="preserve"> * für jeden beantragten Stall ist ein Formblatt auszufüllen</t>
  </si>
  <si>
    <t>Gesamtbewertung des LRA</t>
  </si>
  <si>
    <r>
      <t xml:space="preserve"> Stall Nr.</t>
    </r>
    <r>
      <rPr>
        <b/>
        <vertAlign val="superscript"/>
        <sz val="11"/>
        <color indexed="8"/>
        <rFont val="Arial"/>
        <family val="2"/>
      </rPr>
      <t xml:space="preserve"> *</t>
    </r>
  </si>
  <si>
    <r>
      <t>Stallgrundfläche (gesamt) i</t>
    </r>
    <r>
      <rPr>
        <b/>
        <vertAlign val="superscript"/>
        <sz val="11"/>
        <color indexed="8"/>
        <rFont val="Arial"/>
        <family val="2"/>
      </rPr>
      <t>1</t>
    </r>
  </si>
  <si>
    <t>(= Summe Nettobuchtenfläche)</t>
  </si>
  <si>
    <t xml:space="preserve">uneingeschränkt nutzbare Stallfläche gesamt </t>
  </si>
  <si>
    <r>
      <rPr>
        <b/>
        <sz val="10"/>
        <color indexed="8"/>
        <rFont val="Arial"/>
        <family val="2"/>
      </rPr>
      <t>Nettobuchtenfläche</t>
    </r>
    <r>
      <rPr>
        <sz val="10"/>
        <color indexed="8"/>
        <rFont val="Calibri"/>
        <family val="2"/>
      </rPr>
      <t xml:space="preserve"> gesamt i</t>
    </r>
    <r>
      <rPr>
        <vertAlign val="superscript"/>
        <sz val="10"/>
        <color indexed="8"/>
        <rFont val="Calibri"/>
        <family val="2"/>
      </rPr>
      <t>2</t>
    </r>
  </si>
  <si>
    <t>Vorgabe je Tier</t>
  </si>
  <si>
    <t xml:space="preserve">aufgeteilt nach </t>
  </si>
  <si>
    <t>Gewichtsbereichen</t>
  </si>
  <si>
    <t xml:space="preserve"> Berechnetes Feld</t>
  </si>
  <si>
    <t>Hinweise zu den Arbeitsblättern der FAKT-Tierwohlmaßnahmen</t>
  </si>
  <si>
    <t xml:space="preserve"> Eingabefeld, ungeschützt</t>
  </si>
  <si>
    <t>Mit den TAB-Taste kann von Eingabe- zu Eingabefeld gesprungen werden.</t>
  </si>
  <si>
    <t>Für jeden beantragten Stall ist ein Formblatt auszufüllen.</t>
  </si>
  <si>
    <t xml:space="preserve"> Kommentar oder Infofeld mit Erläuterungen</t>
  </si>
  <si>
    <t xml:space="preserve">i 1: </t>
  </si>
  <si>
    <t xml:space="preserve">i 2: </t>
  </si>
  <si>
    <t xml:space="preserve">i 3: </t>
  </si>
  <si>
    <t xml:space="preserve">i 4: </t>
  </si>
  <si>
    <t xml:space="preserve">i 5: </t>
  </si>
  <si>
    <t xml:space="preserve">i 6: </t>
  </si>
  <si>
    <t xml:space="preserve">i 7: </t>
  </si>
  <si>
    <t xml:space="preserve">i 8: </t>
  </si>
  <si>
    <t xml:space="preserve">i 9: </t>
  </si>
  <si>
    <t xml:space="preserve">i 10: </t>
  </si>
  <si>
    <t>Beachten Sie bitte auch die Hinweise zu den einzelnen Eingabefeldern unter den Kommentaren</t>
  </si>
  <si>
    <t>* Plätze für die durchgehend von 30 kg - Aufstallung die Haltungsanforderungen erfüllt sind</t>
  </si>
  <si>
    <t>Verfahren</t>
  </si>
  <si>
    <t xml:space="preserve">Buchtengenaue Ermittlung der Tierplätze nach den FAKT-Vorgaben  </t>
  </si>
  <si>
    <t>2) Liegefläche</t>
  </si>
  <si>
    <t xml:space="preserve">Länge </t>
  </si>
  <si>
    <t>Breite</t>
  </si>
  <si>
    <t>Bruttofläche</t>
  </si>
  <si>
    <t>Tierzahl je Bucht</t>
  </si>
  <si>
    <t>Bucht Nr.</t>
  </si>
  <si>
    <t xml:space="preserve"> 1) Nettofläche</t>
  </si>
  <si>
    <t xml:space="preserve"> m²</t>
  </si>
  <si>
    <t xml:space="preserve">Fläche / Tier </t>
  </si>
  <si>
    <t>[m²]</t>
  </si>
  <si>
    <t>[m]</t>
  </si>
  <si>
    <t>[Stück]</t>
  </si>
  <si>
    <t xml:space="preserve">abzüglich Einbauten </t>
  </si>
  <si>
    <t xml:space="preserve"> </t>
  </si>
  <si>
    <t>Änderungsnachweis</t>
  </si>
  <si>
    <t>Version 1.4 vom 10.11.2017</t>
  </si>
  <si>
    <t>Zelle</t>
  </si>
  <si>
    <t>A/B 60</t>
  </si>
  <si>
    <t>neu: Kommentar i14</t>
  </si>
  <si>
    <t>Arbeitsblatt</t>
  </si>
  <si>
    <t>Erläuterungen</t>
  </si>
  <si>
    <t>Einstieg</t>
  </si>
  <si>
    <t>J 36</t>
  </si>
  <si>
    <t>O 37</t>
  </si>
  <si>
    <t>überschreibbar; Kommentar</t>
  </si>
  <si>
    <t>O 34</t>
  </si>
  <si>
    <t>Summe aller drei Gewichtsbereiche</t>
  </si>
  <si>
    <t>zuvor Minimum aus Nettobuchtenfläche und Liegefläche je Gewichtsbereich</t>
  </si>
  <si>
    <t>Premium</t>
  </si>
  <si>
    <t>J 48</t>
  </si>
  <si>
    <t>O 49</t>
  </si>
  <si>
    <t>O 46</t>
  </si>
  <si>
    <t>zuvor Minimum aus Nettobuchtenfläche, Liegefläche, Innenfläche und Auslauffläche je Gewichtsbereich</t>
  </si>
  <si>
    <t>Buchtenendbelegung Einstallung</t>
  </si>
  <si>
    <t>Sortiermanagment</t>
  </si>
  <si>
    <t>bis 20 kg</t>
  </si>
  <si>
    <t>20 bis 35 kg</t>
  </si>
  <si>
    <t>Ferkelaufzucht bis 20 kg</t>
  </si>
  <si>
    <t>Ferkelaufzucht 20 bis 35kg</t>
  </si>
  <si>
    <r>
      <t>Ferkelaufzuchtplätze rechnerisch möglich i</t>
    </r>
    <r>
      <rPr>
        <vertAlign val="superscript"/>
        <sz val="10"/>
        <color indexed="8"/>
        <rFont val="Arial"/>
        <family val="2"/>
      </rPr>
      <t>8</t>
    </r>
  </si>
  <si>
    <r>
      <t>Ferkelaufzuchtplätze* tatsächlich i</t>
    </r>
    <r>
      <rPr>
        <vertAlign val="superscript"/>
        <sz val="10"/>
        <color indexed="8"/>
        <rFont val="Arial"/>
        <family val="2"/>
      </rPr>
      <t>9</t>
    </r>
  </si>
  <si>
    <t>planbefestigt und flächendeckend eingestreut</t>
  </si>
  <si>
    <t>Strukturelement zur Abgrenzung von Funktionsbereichen (Kontaktgitter)</t>
  </si>
  <si>
    <t>Tränke</t>
  </si>
  <si>
    <t>Fressplatzverhältnis</t>
  </si>
  <si>
    <t>Ad-libitum Trocken/Flüssig: max: 3:1</t>
  </si>
  <si>
    <t>Ad-libitum Brei: max: 6:1</t>
  </si>
  <si>
    <t>rationierte Fütterung 1:1</t>
  </si>
  <si>
    <t>Tägliches Raufutterangebot (z.B. Grünfutterpellets, Heu, Silage), je 12 Tiere ein Fressplatz</t>
  </si>
  <si>
    <t>Mikroklimabereich (abgedeckter Liegebereich oder Liegekiste, mit Wärmequelle)</t>
  </si>
  <si>
    <t>je 24 Tiere min. 1 Platz zum Saufen aus offener Fläche</t>
  </si>
  <si>
    <t xml:space="preserve">i 12: </t>
  </si>
  <si>
    <t>i 11:</t>
  </si>
  <si>
    <t xml:space="preserve">i 13: </t>
  </si>
  <si>
    <t>Sonstiges:</t>
  </si>
  <si>
    <r>
      <t>tatsächliche TP i</t>
    </r>
    <r>
      <rPr>
        <vertAlign val="superscript"/>
        <sz val="10"/>
        <color theme="1"/>
        <rFont val="Arial"/>
        <family val="2"/>
      </rPr>
      <t xml:space="preserve">6 </t>
    </r>
  </si>
  <si>
    <r>
      <t>mögliche TP  i</t>
    </r>
    <r>
      <rPr>
        <vertAlign val="superscript"/>
        <sz val="10"/>
        <color theme="1"/>
        <rFont val="Arial"/>
        <family val="2"/>
      </rPr>
      <t>4</t>
    </r>
    <r>
      <rPr>
        <sz val="10"/>
        <color theme="1"/>
        <rFont val="Arial"/>
        <family val="2"/>
      </rPr>
      <t xml:space="preserve">  </t>
    </r>
  </si>
  <si>
    <r>
      <t>tatsächliche TP i</t>
    </r>
    <r>
      <rPr>
        <vertAlign val="superscript"/>
        <sz val="10"/>
        <color theme="1"/>
        <rFont val="Arial"/>
        <family val="2"/>
      </rPr>
      <t>7</t>
    </r>
    <r>
      <rPr>
        <sz val="10"/>
        <color theme="1"/>
        <rFont val="Arial"/>
        <family val="2"/>
      </rPr>
      <t xml:space="preserve"> </t>
    </r>
  </si>
  <si>
    <r>
      <t xml:space="preserve"> mögliche TP i</t>
    </r>
    <r>
      <rPr>
        <vertAlign val="superscript"/>
        <sz val="10"/>
        <color theme="1"/>
        <rFont val="Arial"/>
        <family val="2"/>
      </rPr>
      <t xml:space="preserve">5 </t>
    </r>
  </si>
  <si>
    <r>
      <t xml:space="preserve">Nettobuchtenfläche gesamt:
</t>
    </r>
    <r>
      <rPr>
        <sz val="11"/>
        <color theme="1"/>
        <rFont val="Arial"/>
        <family val="2"/>
      </rPr>
      <t>Es ist differenziert nach Gewichtsbereich die jeweilige Nettobuchtenfläche (gesamt) anzugeben.</t>
    </r>
  </si>
  <si>
    <r>
      <t xml:space="preserve">Liegefläche gesamt:
</t>
    </r>
    <r>
      <rPr>
        <sz val="11"/>
        <color theme="1"/>
        <rFont val="Arial"/>
        <family val="2"/>
      </rPr>
      <t>Es ist differenziert nach Gewichtsbereich die jeweilige Liegefläche (gesamt) anzugeben.</t>
    </r>
  </si>
  <si>
    <r>
      <t xml:space="preserve">Nettobuchtenfläche (mögliche Tierplätze):
</t>
    </r>
    <r>
      <rPr>
        <sz val="11"/>
        <color theme="1"/>
        <rFont val="Arial"/>
        <family val="2"/>
      </rPr>
      <t xml:space="preserve">Auf Basis der angegebenen Nettobuchtenfläche (gesamt) können mit Hilfe der jeweils hier zugehörigen Flächenvorgaben je Tier rechnerisch die möglichen Stallplätze je Gewichtsbereich ermittelt werden. </t>
    </r>
  </si>
  <si>
    <r>
      <t xml:space="preserve">Geplante Umtriebe im Kalenderjahr:
</t>
    </r>
    <r>
      <rPr>
        <sz val="11"/>
        <color theme="1"/>
        <rFont val="Arial"/>
        <family val="2"/>
      </rPr>
      <t>ist abhängig vom Rhythmus, Säugezeit, Verkaufsgewicht: 
3 Wochen Rhythmus: ca. 5,77
2 Wochen Rhythmus: ca. 6,5
Max. 10 Umtriebe möglich.</t>
    </r>
  </si>
  <si>
    <r>
      <t xml:space="preserve">Raufutter:
</t>
    </r>
    <r>
      <rPr>
        <sz val="11"/>
        <color theme="1"/>
        <rFont val="Arial"/>
        <family val="2"/>
      </rPr>
      <t xml:space="preserve">Darbietung in Raufen oder Automaten. 
Bei mehrmalig täglicher Vorlage kann auch über den Boden (planbefestigte Fläche) angeboten werden. 
Es sind auch weitere Materialien als Raufutterfütterung möglich, Einstreu wird nicht anerkannt (Stroh). </t>
    </r>
  </si>
  <si>
    <r>
      <t xml:space="preserve">Liegebereich:
</t>
    </r>
    <r>
      <rPr>
        <sz val="11"/>
        <color theme="1"/>
        <rFont val="Arial"/>
        <family val="2"/>
      </rPr>
      <t xml:space="preserve">Der Boden darf keine Perforation aufweisen. Der Boden darf leichtes Gefälle haben. Für eine bodenbedeckte Einstreu muss die eingestreute Menge, homogen verteilt, den Boden bedecken. Der Mikroklimabereich muss nicht die gesamte Festfläche umfassen. Eine Wärmequelle ist erforderlich. </t>
    </r>
  </si>
  <si>
    <r>
      <t xml:space="preserve">Strukturelement:
</t>
    </r>
    <r>
      <rPr>
        <sz val="11"/>
        <color theme="1"/>
        <rFont val="Arial"/>
        <family val="2"/>
      </rPr>
      <t xml:space="preserve">Zur Unterstützung der Funktionsbereiche soll ein Kontaktgitter in den Buchtentrennwänden integriert sein. Wenn das gesamte Abteil nur eine Bucht enthält sollen andere Strukturelemente genutzt werden (z.B. erhöhte Ebenen, Trennbretter, Big Ballen) </t>
    </r>
  </si>
  <si>
    <r>
      <t>geplante Umtriebe im Kalenderjahr  i</t>
    </r>
    <r>
      <rPr>
        <vertAlign val="superscript"/>
        <sz val="10"/>
        <color indexed="8"/>
        <rFont val="Arial"/>
        <family val="2"/>
      </rPr>
      <t>11</t>
    </r>
  </si>
  <si>
    <r>
      <t xml:space="preserve">Ferkelaufzuchtplätze rechnerisch möglich:
</t>
    </r>
    <r>
      <rPr>
        <sz val="11"/>
        <color theme="1"/>
        <rFont val="Arial"/>
        <family val="2"/>
      </rPr>
      <t>Aus Nr. 2 werden die rechnerisch maximal möglichen Ferkelaufzuchtplätze übernommen. Hierbei muss sichergestellt sein, dass buchtenindividuell sowohl die jeweilige Nettobuchtenfläche wie auch die Liegefläche je Tiergruppe eingehalten wird.</t>
    </r>
  </si>
  <si>
    <r>
      <t>Strukturelement i</t>
    </r>
    <r>
      <rPr>
        <b/>
        <vertAlign val="superscript"/>
        <sz val="11"/>
        <color theme="1"/>
        <rFont val="Arial"/>
        <family val="2"/>
      </rPr>
      <t>12</t>
    </r>
  </si>
  <si>
    <r>
      <t>Raufutterangebot i</t>
    </r>
    <r>
      <rPr>
        <b/>
        <vertAlign val="superscript"/>
        <sz val="11"/>
        <color theme="1"/>
        <rFont val="Arial"/>
        <family val="2"/>
      </rPr>
      <t>13</t>
    </r>
  </si>
  <si>
    <r>
      <t>Liegebereich i</t>
    </r>
    <r>
      <rPr>
        <b/>
        <vertAlign val="superscript"/>
        <sz val="11"/>
        <color theme="1"/>
        <rFont val="Arial"/>
        <family val="2"/>
      </rPr>
      <t>10</t>
    </r>
  </si>
  <si>
    <r>
      <t xml:space="preserve">Tatsächliche Tierplätze Liegefläche (TP):
</t>
    </r>
    <r>
      <rPr>
        <sz val="11"/>
        <color theme="1"/>
        <rFont val="Arial"/>
        <family val="2"/>
      </rPr>
      <t>Anzugeben ist die tatsächlich geplante Belegung der Buchten aufgrund der zur Verfügung stehenden Liegefläche. Diese kann gegebenenfalls aufgrund verfahrenstechnischer oder weiterer Aspekte geringer sein als die rechnerisch mögliche.</t>
    </r>
  </si>
  <si>
    <r>
      <t xml:space="preserve">Tatsächliche Tierplätze Nettobuchtenfläche (TP):
</t>
    </r>
    <r>
      <rPr>
        <sz val="11"/>
        <color theme="1"/>
        <rFont val="Arial"/>
        <family val="2"/>
      </rPr>
      <t>Anzugeben ist die tatsächlich geplante Belegung der Buchten aufgrund der zur Verfügung stehenden Nettobuchtenfläche. Diese kann gegebenenfalls aufgrund verfahrenstechnischer oder weiterer Aspekte geringer sein als die rechnerisch mögliche.</t>
    </r>
  </si>
  <si>
    <r>
      <t xml:space="preserve">Liegefläche (mögliche Tierplätze):
</t>
    </r>
    <r>
      <rPr>
        <sz val="11"/>
        <color theme="1"/>
        <rFont val="Arial"/>
        <family val="2"/>
      </rPr>
      <t xml:space="preserve">Auf Basis der angegebenen Liegefläche (gesamt) können mit Hilfe der jeweils hier zugehörigen Flächenvorgaben je Tier rechnerisch die möglichen Stallplätze je Gewichtsbereich ermittelt werden. 
 </t>
    </r>
  </si>
  <si>
    <r>
      <t xml:space="preserve">Ferkelaufzuchtplätze tatsächlich möglich:
</t>
    </r>
    <r>
      <rPr>
        <sz val="11"/>
        <color theme="1"/>
        <rFont val="Arial"/>
        <family val="2"/>
      </rPr>
      <t>Bei Nr. 2 ist die tatsächlich geplante Belegung des Stalles anzugeben. Diese kann gegebenenfalls aufgrund verfahrenstechnischer oder weiterer Aspekte geringer sein als die rechnerisch mögliche. Bei der Ermittlung der Aufzuchtplätze gilt, dass für alle dort aufgestallten und fördertechnisch beantragten Tiere sichergestellt sein muss, dass für diese während der gesamten Aufzucht vorgegebenen Standards eingehalten wurden.</t>
    </r>
  </si>
  <si>
    <r>
      <t xml:space="preserve">Nutzbare Stallfläche gesamt (uneingeschränkt nutzbar):
</t>
    </r>
    <r>
      <rPr>
        <sz val="11"/>
        <color theme="1"/>
        <rFont val="Arial"/>
        <family val="2"/>
      </rPr>
      <t>Die gesamte Fläche des Stalles für die vorgesehene Maßnahme, welche von den Tieren jederzeit uneingeschränkt genutzt, beziehungsweise ohne Behinderung über- oder unterquert werden kann. Die nutzbare Stallgrundfläche (gesamt) ergibt sich aus dem Tabellenblatt "Detail Premium Ferkelaufzucht". Hier sind alle Buchten einzeln aufzuführen. Addition der aufgeführten gewichtsspezifisch zur Verfügung stehenden Teilflächen ergibt die hier erscheindende gesamt nutzbare Stallfläche.</t>
    </r>
  </si>
  <si>
    <t xml:space="preserve">Auslauf - Länge </t>
  </si>
  <si>
    <t>Auslauf-Breite</t>
  </si>
  <si>
    <t xml:space="preserve">Ausauf - abzüglich Einbauten </t>
  </si>
  <si>
    <t>% Buchteninnenfläche</t>
  </si>
  <si>
    <t>Gesamt-Nettofläche</t>
  </si>
  <si>
    <t>Netto-innenbuchten-fläche</t>
  </si>
  <si>
    <t>Netto-Auslaufbuchten-fläche</t>
  </si>
  <si>
    <t xml:space="preserve">Anzahl der Buchten im Betrieb </t>
  </si>
  <si>
    <t>Multiplikatorfläche</t>
  </si>
  <si>
    <t>Multiplikator-Tierzahl</t>
  </si>
  <si>
    <t xml:space="preserve">i 14: </t>
  </si>
  <si>
    <t>Netto-Liegefläche</t>
  </si>
  <si>
    <t>Tierzahl je Liegefläche</t>
  </si>
  <si>
    <r>
      <t xml:space="preserve">Unterstützung der Thermoregulation (Kühlung) </t>
    </r>
    <r>
      <rPr>
        <sz val="11"/>
        <color indexed="8"/>
        <rFont val="Arial"/>
        <family val="2"/>
      </rPr>
      <t xml:space="preserve"> (mind. 1 Angabe erforderlich)</t>
    </r>
  </si>
  <si>
    <t>Kühlpad</t>
  </si>
  <si>
    <t>Hochdruckbefeuchtung</t>
  </si>
  <si>
    <t>Niederdruckbefeuchtung im zentralen Zuluftbereich</t>
  </si>
  <si>
    <t>Unterflurzuluft</t>
  </si>
  <si>
    <t>Boden-/Wand-/Deckenkühlung</t>
  </si>
  <si>
    <t>Einweichanlage (nur in frei belüfteten Systemen)</t>
  </si>
  <si>
    <t>9.</t>
  </si>
  <si>
    <t>10.</t>
  </si>
  <si>
    <t>Suhle/Mikrosuhle</t>
  </si>
  <si>
    <r>
      <rPr>
        <b/>
        <sz val="11"/>
        <color theme="1"/>
        <rFont val="Arial"/>
        <family val="2"/>
      </rPr>
      <t xml:space="preserve">% Buchteninnenfläche: </t>
    </r>
    <r>
      <rPr>
        <sz val="11"/>
        <color theme="1"/>
        <rFont val="Arial"/>
        <family val="2"/>
      </rPr>
      <t xml:space="preserve">
70% des gesamten Platzangebotes müssen im Innenbereich angeboten werden. Falls dies nicht erreicht wird, ist die Auslauffläche kleiner anzugeben. </t>
    </r>
  </si>
  <si>
    <t xml:space="preserve">Ausauffläche - abzüglich Einbauten </t>
  </si>
  <si>
    <t>Netto-Auslaufbuchtenfläche</t>
  </si>
  <si>
    <t>Summe Nettobuchtenfläche und Tierzahl aller Buchten</t>
  </si>
  <si>
    <t xml:space="preserve">- FAKT II G6 - </t>
  </si>
  <si>
    <t>Erläuterungen zum Arbeitsblatt Antrag Tierwohl Ferkelaufzucht (FAKT II G6)</t>
  </si>
  <si>
    <t xml:space="preserve">erfolgen oder mit Hilfe der Einzelbuchtenberechnung im Arbeitsblatt </t>
  </si>
  <si>
    <t xml:space="preserve"> &lt;Detail Ferkelaufzucht Premium &gt;.</t>
  </si>
  <si>
    <t>Die Ermittlung der Flächen kann entweder direkt im Arbeitsblatt &lt;Ferkelaufzucht Premium&gt;</t>
  </si>
  <si>
    <t>beziehungsweise iim Arbeitsblatt &lt;Schweine Erläuterungen&gt;.</t>
  </si>
  <si>
    <t xml:space="preserve">Die Fördervoraussetzungen und antragsbegründenden Anlagen wurden geprüft und die vorgelegten Unterlagen sind plausibel.. </t>
  </si>
  <si>
    <t>Die Fördervoraussetzungen und /oder antragsbegründenden Anlagen für die Maßnahme sind nicht erfüllt. Der Antrag ist abzulehnen.</t>
  </si>
  <si>
    <t>Anpassung des Abzeichungskreuzes "Gesamtbewertung das LRA"</t>
  </si>
  <si>
    <t>Version 5.1</t>
  </si>
  <si>
    <t>Stand: FAKT II G6 - Version 5.1, 27.02.2026</t>
  </si>
  <si>
    <t xml:space="preserve">Mit der Einreichung über FIONA bestätige ich die Richtigkeit der Angaben </t>
  </si>
  <si>
    <t xml:space="preserve">in diesem Formular. Die Einreichung über FIONA ersetzt die Unterschrift. </t>
  </si>
  <si>
    <t xml:space="preserve">Erfolgt die Einreichung des Formulars ausnahmsweise aus technischen Gründen </t>
  </si>
  <si>
    <t>in Papierform bei der zuständigen Behörde, ist das Formular zu unterschreiben.</t>
  </si>
  <si>
    <t>Erklärung des Antragstellers:</t>
  </si>
  <si>
    <t>Text "Erklärung des Antragstellers" eingefügt.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</si>
</sst>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D_M_-;\-* #,##0.00\ _D_M_-;_-* &quot;-&quot;??\ _D_M_-;_-@_-"/>
    <numFmt numFmtId="166" formatCode="_-* #,##0\ _€_-;\-* #,##0\ _€_-;_-* &quot;-&quot;??\ _€_-;_-@_-"/>
  </numFmts>
  <fonts count="4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0"/>
      <color indexed="8"/>
      <name val="Arial"/>
      <family val="2"/>
    </font>
    <font>
      <sz val="10"/>
      <name val="Arial"/>
      <family val="2"/>
    </font>
    <font>
      <b/>
      <sz val="10"/>
      <color indexed="8"/>
      <name val="Arial"/>
      <family val="2"/>
    </font>
    <font>
      <sz val="10"/>
      <color indexed="8"/>
      <name val="Calibri"/>
      <family val="2"/>
    </font>
    <font>
      <vertAlign val="superscript"/>
      <sz val="10"/>
      <color indexed="8"/>
      <name val="Arial"/>
      <family val="2"/>
    </font>
    <font>
      <vertAlign val="superscript"/>
      <sz val="10"/>
      <color indexed="8"/>
      <name val="Calibri"/>
      <family val="2"/>
    </font>
    <font>
      <b/>
      <vertAlign val="superscript"/>
      <sz val="11"/>
      <color indexed="8"/>
      <name val="Arial"/>
      <family val="2"/>
    </font>
    <font>
      <sz val="8"/>
      <color indexed="81"/>
      <name val="Tahoma"/>
      <family val="2"/>
    </font>
    <font>
      <b/>
      <sz val="8"/>
      <color indexed="81"/>
      <name val="Tahoma"/>
      <family val="2"/>
    </font>
    <font>
      <sz val="11"/>
      <color theme="1"/>
      <name val="Calibri"/>
      <family val="2"/>
      <scheme val="minor"/>
    </font>
    <font>
      <sz val="10"/>
      <color theme="1"/>
      <name val="Arial"/>
      <family val="2"/>
    </font>
    <font>
      <b/>
      <sz val="10"/>
      <color theme="1"/>
      <name val="Arial"/>
      <family val="2"/>
    </font>
    <font>
      <u/>
      <sz val="11"/>
      <color theme="10"/>
      <name val="Calibri"/>
      <family val="2"/>
      <scheme val="minor"/>
    </font>
    <font>
      <u/>
      <sz val="13.2"/>
      <color theme="10"/>
      <name val="Arial"/>
      <family val="2"/>
    </font>
    <font>
      <sz val="10"/>
      <color rgb="FFFF0000"/>
      <name val="Arial"/>
      <family val="2"/>
    </font>
    <font>
      <sz val="11"/>
      <color theme="1"/>
      <name val="Arial"/>
      <family val="2"/>
    </font>
    <font>
      <b/>
      <sz val="14"/>
      <color theme="1"/>
      <name val="Arial"/>
      <family val="2"/>
    </font>
    <font>
      <b/>
      <sz val="11"/>
      <color theme="1"/>
      <name val="Arial"/>
      <family val="2"/>
    </font>
    <font>
      <sz val="10"/>
      <color theme="1"/>
      <name val="Calibri"/>
      <family val="2"/>
      <scheme val="minor"/>
    </font>
    <font>
      <sz val="9"/>
      <color theme="1"/>
      <name val="Arial"/>
      <family val="2"/>
    </font>
    <font>
      <b/>
      <sz val="11"/>
      <color rgb="FFFF0000"/>
      <name val="Arial"/>
      <family val="2"/>
    </font>
    <font>
      <b/>
      <sz val="16"/>
      <color theme="1"/>
      <name val="Arial"/>
      <family val="2"/>
    </font>
    <font>
      <b/>
      <sz val="12"/>
      <color theme="4"/>
      <name val="Arial"/>
      <family val="2"/>
    </font>
    <font>
      <b/>
      <sz val="12"/>
      <color rgb="FF0070C0"/>
      <name val="Arial"/>
      <family val="2"/>
    </font>
    <font>
      <b/>
      <sz val="12"/>
      <color theme="1"/>
      <name val="Arial"/>
      <family val="2"/>
    </font>
    <font>
      <b/>
      <sz val="12"/>
      <color rgb="FFFF0000"/>
      <name val="Arial"/>
      <family val="2"/>
    </font>
    <font>
      <vertAlign val="superscript"/>
      <sz val="10"/>
      <color theme="1"/>
      <name val="Arial"/>
      <family val="2"/>
    </font>
    <font>
      <sz val="9"/>
      <color indexed="81"/>
      <name val="Segoe UI"/>
      <family val="2"/>
    </font>
    <font>
      <b/>
      <sz val="9"/>
      <color indexed="81"/>
      <name val="Segoe UI"/>
      <family val="2"/>
    </font>
    <font>
      <b/>
      <vertAlign val="superscript"/>
      <sz val="11"/>
      <color theme="1"/>
      <name val="Arial"/>
      <family val="2"/>
    </font>
    <font>
      <sz val="10"/>
      <color theme="0"/>
      <name val="Arial"/>
      <family val="2"/>
    </font>
    <font>
      <sz val="11"/>
      <color indexed="8"/>
      <name val="Arial"/>
      <family val="2"/>
    </font>
    <font>
      <sz val="10"/>
      <color rgb="FFFFFF00"/>
      <name val="Arial"/>
      <family val="2"/>
    </font>
    <font>
      <sz val="11"/>
      <color rgb="FFFF0000"/>
      <name val="Arial"/>
      <family val="2"/>
    </font>
    <font>
      <u/>
      <sz val="11"/>
      <color rgb="FFFF0000"/>
      <name val="Arial"/>
      <family val="2"/>
    </font>
  </fonts>
  <fills count="10">
    <fill>
      <patternFill patternType="none"/>
    </fill>
    <fill>
      <patternFill patternType="gray125"/>
    </fill>
    <fill>
      <patternFill patternType="solid">
        <fgColor rgb="FFFFFFCC"/>
        <bgColor indexed="64"/>
      </patternFill>
    </fill>
    <fill>
      <patternFill patternType="solid">
        <fgColor rgb="FF99FF3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00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44">
    <xf numFmtId="0" fontId="0" fillId="0" borderId="0"/>
    <xf numFmtId="0" fontId="22" fillId="0" borderId="0" applyNumberFormat="0" applyFill="0" applyBorder="0" applyAlignment="0" applyProtection="0">
      <alignment vertical="top"/>
      <protection locked="0"/>
    </xf>
    <xf numFmtId="0" fontId="21" fillId="0" borderId="0" applyNumberFormat="0" applyFill="0" applyBorder="0" applyAlignment="0" applyProtection="0"/>
    <xf numFmtId="164" fontId="18"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8" fillId="0" borderId="0"/>
    <xf numFmtId="0" fontId="10" fillId="0" borderId="0"/>
    <xf numFmtId="0" fontId="18"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90">
    <xf numFmtId="0" fontId="0" fillId="0" borderId="0" xfId="0"/>
    <xf numFmtId="0" fontId="20" fillId="2" borderId="1" xfId="14" applyFont="1" applyFill="1" applyBorder="1" applyAlignment="1" applyProtection="1">
      <alignment horizontal="center" vertical="center"/>
      <protection locked="0"/>
    </xf>
    <xf numFmtId="0" fontId="19" fillId="2" borderId="1" xfId="14" applyFont="1" applyFill="1" applyBorder="1" applyAlignment="1" applyProtection="1">
      <alignment horizontal="center" vertical="center"/>
      <protection locked="0"/>
    </xf>
    <xf numFmtId="0" fontId="24" fillId="0" borderId="0" xfId="0" applyFont="1"/>
    <xf numFmtId="0" fontId="24" fillId="2" borderId="1" xfId="0" applyFont="1" applyFill="1" applyBorder="1"/>
    <xf numFmtId="0" fontId="24" fillId="3" borderId="1" xfId="0" applyFont="1" applyFill="1" applyBorder="1"/>
    <xf numFmtId="0" fontId="25" fillId="0" borderId="0" xfId="0" applyFont="1"/>
    <xf numFmtId="0" fontId="19" fillId="0" borderId="0" xfId="14" applyFont="1" applyAlignment="1" applyProtection="1">
      <alignment vertical="center"/>
    </xf>
    <xf numFmtId="0" fontId="20" fillId="0" borderId="2" xfId="14" applyFont="1" applyBorder="1" applyAlignment="1" applyProtection="1">
      <alignment horizontal="left" vertical="center"/>
    </xf>
    <xf numFmtId="0" fontId="20" fillId="0" borderId="3" xfId="14" applyFont="1" applyBorder="1" applyAlignment="1" applyProtection="1">
      <alignment vertical="center"/>
    </xf>
    <xf numFmtId="0" fontId="20" fillId="0" borderId="3" xfId="14" applyFont="1" applyFill="1" applyBorder="1" applyAlignment="1" applyProtection="1">
      <alignment horizontal="right" vertical="center"/>
    </xf>
    <xf numFmtId="0" fontId="19" fillId="0" borderId="3" xfId="14" applyFont="1" applyBorder="1" applyAlignment="1" applyProtection="1">
      <alignment vertical="center"/>
    </xf>
    <xf numFmtId="0" fontId="20" fillId="0" borderId="3" xfId="14" applyFont="1" applyFill="1" applyBorder="1" applyAlignment="1" applyProtection="1">
      <alignment vertical="center"/>
    </xf>
    <xf numFmtId="0" fontId="20" fillId="0" borderId="0" xfId="14" applyFont="1" applyAlignment="1" applyProtection="1">
      <alignment vertical="center"/>
    </xf>
    <xf numFmtId="0" fontId="26" fillId="0" borderId="4" xfId="14" applyFont="1" applyBorder="1" applyAlignment="1" applyProtection="1">
      <alignment horizontal="left" vertical="center"/>
    </xf>
    <xf numFmtId="0" fontId="20" fillId="0" borderId="0" xfId="14" applyFont="1" applyBorder="1" applyAlignment="1" applyProtection="1">
      <alignment vertical="center"/>
    </xf>
    <xf numFmtId="0" fontId="19" fillId="0" borderId="0" xfId="14" applyFont="1" applyBorder="1" applyAlignment="1" applyProtection="1">
      <alignment horizontal="right" vertical="center"/>
    </xf>
    <xf numFmtId="0" fontId="20" fillId="0" borderId="4" xfId="14" applyFont="1" applyBorder="1" applyAlignment="1" applyProtection="1">
      <alignment vertical="center"/>
    </xf>
    <xf numFmtId="0" fontId="20" fillId="0" borderId="0" xfId="14" applyFont="1" applyBorder="1" applyAlignment="1" applyProtection="1">
      <alignment horizontal="right" vertical="center"/>
    </xf>
    <xf numFmtId="0" fontId="19" fillId="0" borderId="0" xfId="14" applyFont="1" applyFill="1" applyBorder="1" applyAlignment="1" applyProtection="1">
      <alignment vertical="center"/>
    </xf>
    <xf numFmtId="0" fontId="26" fillId="0" borderId="4" xfId="14" applyFont="1" applyBorder="1" applyAlignment="1" applyProtection="1">
      <alignment vertical="center"/>
    </xf>
    <xf numFmtId="0" fontId="20" fillId="0" borderId="5" xfId="14" applyFont="1" applyBorder="1" applyAlignment="1" applyProtection="1">
      <alignment vertical="center"/>
    </xf>
    <xf numFmtId="0" fontId="19" fillId="1" borderId="6" xfId="14" applyFont="1" applyFill="1" applyBorder="1" applyAlignment="1" applyProtection="1">
      <alignment vertical="center"/>
    </xf>
    <xf numFmtId="0" fontId="19" fillId="0" borderId="0" xfId="14" applyFont="1" applyFill="1" applyAlignment="1" applyProtection="1">
      <alignment vertical="center"/>
    </xf>
    <xf numFmtId="0" fontId="19" fillId="2" borderId="0" xfId="14" applyFont="1" applyFill="1" applyBorder="1" applyAlignment="1" applyProtection="1">
      <alignment vertical="center"/>
    </xf>
    <xf numFmtId="0" fontId="19" fillId="0" borderId="0" xfId="14" applyFont="1" applyFill="1" applyBorder="1" applyAlignment="1" applyProtection="1">
      <alignment horizontal="left" vertical="center"/>
    </xf>
    <xf numFmtId="49" fontId="26" fillId="0" borderId="4" xfId="14" applyNumberFormat="1" applyFont="1" applyBorder="1" applyAlignment="1" applyProtection="1">
      <alignment horizontal="center" vertical="center"/>
    </xf>
    <xf numFmtId="0" fontId="26" fillId="0" borderId="0" xfId="14" applyFont="1" applyBorder="1" applyAlignment="1" applyProtection="1">
      <alignment vertical="center"/>
    </xf>
    <xf numFmtId="0" fontId="19" fillId="0" borderId="0" xfId="14" applyFont="1" applyBorder="1" applyAlignment="1" applyProtection="1">
      <alignment vertical="center"/>
    </xf>
    <xf numFmtId="0" fontId="19" fillId="4" borderId="0" xfId="14" applyFont="1" applyFill="1" applyBorder="1" applyAlignment="1" applyProtection="1">
      <alignment vertical="center"/>
    </xf>
    <xf numFmtId="0" fontId="19" fillId="3" borderId="0" xfId="14" applyFont="1" applyFill="1" applyBorder="1" applyAlignment="1" applyProtection="1">
      <alignment vertical="center"/>
    </xf>
    <xf numFmtId="0" fontId="19" fillId="0" borderId="0" xfId="14" applyFont="1" applyBorder="1" applyAlignment="1" applyProtection="1">
      <alignment horizontal="left" vertical="center"/>
    </xf>
    <xf numFmtId="0" fontId="19" fillId="4" borderId="0" xfId="14" applyFont="1" applyFill="1" applyBorder="1" applyAlignment="1" applyProtection="1">
      <alignment horizontal="left" vertical="center" indent="1"/>
    </xf>
    <xf numFmtId="0" fontId="27" fillId="4" borderId="0" xfId="0" applyFont="1" applyFill="1" applyBorder="1" applyAlignment="1" applyProtection="1">
      <alignment horizontal="right" vertical="center"/>
    </xf>
    <xf numFmtId="0" fontId="19" fillId="0" borderId="4" xfId="14" applyFont="1" applyBorder="1" applyAlignment="1" applyProtection="1">
      <alignment horizontal="center" vertical="center"/>
    </xf>
    <xf numFmtId="0" fontId="19" fillId="0" borderId="0" xfId="14" applyFont="1" applyBorder="1" applyAlignment="1" applyProtection="1">
      <alignment vertical="center" wrapText="1"/>
    </xf>
    <xf numFmtId="0" fontId="19" fillId="0" borderId="1" xfId="14" applyFont="1" applyBorder="1" applyAlignment="1" applyProtection="1">
      <alignment horizontal="center" vertical="center"/>
    </xf>
    <xf numFmtId="0" fontId="19" fillId="0" borderId="7" xfId="14" applyFont="1" applyBorder="1" applyAlignment="1" applyProtection="1">
      <alignment vertical="center"/>
    </xf>
    <xf numFmtId="0" fontId="19" fillId="0" borderId="8" xfId="14" applyFont="1" applyBorder="1" applyAlignment="1" applyProtection="1">
      <alignment vertical="center" wrapText="1"/>
    </xf>
    <xf numFmtId="0" fontId="19" fillId="0" borderId="9" xfId="14" applyFont="1" applyBorder="1" applyAlignment="1" applyProtection="1">
      <alignment horizontal="center" vertical="center"/>
    </xf>
    <xf numFmtId="0" fontId="19" fillId="0" borderId="10" xfId="14" applyFont="1" applyBorder="1" applyAlignment="1" applyProtection="1">
      <alignment horizontal="center" vertical="center"/>
    </xf>
    <xf numFmtId="0" fontId="19" fillId="0" borderId="4" xfId="14" applyFont="1" applyBorder="1" applyAlignment="1" applyProtection="1">
      <alignment horizontal="center" vertical="center" wrapText="1"/>
    </xf>
    <xf numFmtId="0" fontId="19" fillId="1" borderId="6" xfId="14" applyFont="1" applyFill="1" applyBorder="1" applyAlignment="1" applyProtection="1">
      <alignment horizontal="center" vertical="center" wrapText="1"/>
    </xf>
    <xf numFmtId="0" fontId="19" fillId="0" borderId="0" xfId="14" applyFont="1" applyAlignment="1" applyProtection="1">
      <alignment horizontal="center" vertical="center" wrapText="1"/>
    </xf>
    <xf numFmtId="0" fontId="19" fillId="0" borderId="0" xfId="14" applyFont="1" applyFill="1" applyAlignment="1" applyProtection="1">
      <alignment horizontal="center" vertical="center" wrapText="1"/>
    </xf>
    <xf numFmtId="0" fontId="26" fillId="0" borderId="4" xfId="14" applyFont="1" applyBorder="1" applyAlignment="1" applyProtection="1">
      <alignment horizontal="center" vertical="center"/>
    </xf>
    <xf numFmtId="0" fontId="19" fillId="0" borderId="0" xfId="14" applyFont="1" applyFill="1" applyBorder="1" applyAlignment="1" applyProtection="1">
      <alignment horizontal="left" vertical="center" indent="1"/>
    </xf>
    <xf numFmtId="0" fontId="28" fillId="0" borderId="0" xfId="14" applyFont="1" applyFill="1" applyBorder="1" applyAlignment="1" applyProtection="1">
      <alignment horizontal="left" vertical="center" indent="1"/>
    </xf>
    <xf numFmtId="0" fontId="20" fillId="0" borderId="4" xfId="14" applyFont="1" applyBorder="1" applyAlignment="1" applyProtection="1">
      <alignment horizontal="center" vertical="center"/>
    </xf>
    <xf numFmtId="0" fontId="19" fillId="1" borderId="11" xfId="14" applyFont="1" applyFill="1" applyBorder="1" applyAlignment="1" applyProtection="1">
      <alignment horizontal="left" vertical="center"/>
    </xf>
    <xf numFmtId="0" fontId="19" fillId="1" borderId="12" xfId="14" applyFont="1" applyFill="1" applyBorder="1" applyAlignment="1" applyProtection="1">
      <alignment horizontal="left" vertical="center"/>
    </xf>
    <xf numFmtId="0" fontId="19" fillId="1" borderId="13" xfId="14" applyFont="1" applyFill="1" applyBorder="1" applyAlignment="1" applyProtection="1">
      <alignment vertical="center"/>
    </xf>
    <xf numFmtId="0" fontId="19" fillId="1" borderId="4" xfId="14" applyFont="1" applyFill="1" applyBorder="1" applyAlignment="1" applyProtection="1">
      <alignment horizontal="center" vertical="center"/>
    </xf>
    <xf numFmtId="0" fontId="19" fillId="1" borderId="0" xfId="14" applyFont="1" applyFill="1" applyBorder="1" applyAlignment="1" applyProtection="1">
      <alignment vertical="center"/>
    </xf>
    <xf numFmtId="0" fontId="19" fillId="4" borderId="15" xfId="14" applyFont="1" applyFill="1" applyBorder="1" applyAlignment="1" applyProtection="1">
      <alignment vertical="center"/>
    </xf>
    <xf numFmtId="0" fontId="19" fillId="1" borderId="0" xfId="14" applyFont="1" applyFill="1" applyBorder="1" applyAlignment="1" applyProtection="1">
      <alignment horizontal="center" vertical="center"/>
    </xf>
    <xf numFmtId="0" fontId="19" fillId="1" borderId="17" xfId="14" applyFont="1" applyFill="1" applyBorder="1" applyAlignment="1" applyProtection="1">
      <alignment horizontal="center" vertical="center"/>
    </xf>
    <xf numFmtId="0" fontId="19" fillId="1" borderId="18" xfId="14" applyFont="1" applyFill="1" applyBorder="1" applyAlignment="1" applyProtection="1">
      <alignment horizontal="left" vertical="center" wrapText="1"/>
    </xf>
    <xf numFmtId="0" fontId="19" fillId="1" borderId="18" xfId="14" applyFont="1" applyFill="1" applyBorder="1" applyAlignment="1" applyProtection="1">
      <alignment horizontal="center" vertical="center"/>
    </xf>
    <xf numFmtId="0" fontId="19" fillId="1" borderId="18" xfId="14" applyFont="1" applyFill="1" applyBorder="1" applyAlignment="1" applyProtection="1">
      <alignment vertical="center"/>
    </xf>
    <xf numFmtId="0" fontId="19" fillId="1" borderId="19" xfId="14" applyFont="1" applyFill="1" applyBorder="1" applyAlignment="1" applyProtection="1">
      <alignment vertical="center"/>
    </xf>
    <xf numFmtId="0" fontId="19" fillId="0" borderId="0" xfId="14" applyFont="1" applyBorder="1" applyAlignment="1" applyProtection="1">
      <alignment horizontal="left" vertical="center" indent="2"/>
    </xf>
    <xf numFmtId="0" fontId="19" fillId="0" borderId="16" xfId="14" applyFont="1" applyBorder="1" applyAlignment="1" applyProtection="1">
      <alignment horizontal="center" vertical="center"/>
    </xf>
    <xf numFmtId="0" fontId="19" fillId="0" borderId="20" xfId="14" applyFont="1" applyBorder="1" applyAlignment="1" applyProtection="1">
      <alignment horizontal="center" vertical="center"/>
    </xf>
    <xf numFmtId="166" fontId="19" fillId="3" borderId="9" xfId="3" applyNumberFormat="1" applyFont="1" applyFill="1" applyBorder="1" applyAlignment="1" applyProtection="1">
      <alignment horizontal="center" vertical="center"/>
    </xf>
    <xf numFmtId="166" fontId="19" fillId="3" borderId="1" xfId="3" applyNumberFormat="1" applyFont="1" applyFill="1" applyBorder="1" applyAlignment="1" applyProtection="1">
      <alignment horizontal="center" vertical="center"/>
    </xf>
    <xf numFmtId="164" fontId="19" fillId="2" borderId="1" xfId="3" applyNumberFormat="1" applyFont="1" applyFill="1" applyBorder="1" applyAlignment="1" applyProtection="1">
      <alignment horizontal="center" vertical="center"/>
      <protection locked="0"/>
    </xf>
    <xf numFmtId="4" fontId="19" fillId="3" borderId="9" xfId="14" applyNumberFormat="1" applyFont="1" applyFill="1" applyBorder="1" applyAlignment="1" applyProtection="1">
      <alignment horizontal="center" vertical="center"/>
    </xf>
    <xf numFmtId="0" fontId="19" fillId="5" borderId="0" xfId="14" applyFont="1" applyFill="1" applyAlignment="1" applyProtection="1">
      <alignment vertical="center"/>
    </xf>
    <xf numFmtId="0" fontId="19" fillId="5" borderId="0" xfId="14" applyFont="1" applyFill="1" applyAlignment="1" applyProtection="1">
      <alignment horizontal="center" vertical="center"/>
    </xf>
    <xf numFmtId="0" fontId="29" fillId="5" borderId="0" xfId="14" applyFont="1" applyFill="1" applyBorder="1" applyAlignment="1" applyProtection="1">
      <alignment vertical="center"/>
    </xf>
    <xf numFmtId="164" fontId="24" fillId="2" borderId="24" xfId="3" applyFont="1" applyFill="1" applyBorder="1" applyProtection="1">
      <protection locked="0"/>
    </xf>
    <xf numFmtId="164" fontId="24" fillId="2" borderId="22" xfId="3" applyFont="1" applyFill="1" applyBorder="1" applyProtection="1">
      <protection locked="0"/>
    </xf>
    <xf numFmtId="166" fontId="19" fillId="2" borderId="9" xfId="3" applyNumberFormat="1" applyFont="1" applyFill="1" applyBorder="1" applyAlignment="1" applyProtection="1">
      <alignment horizontal="center" vertical="center"/>
      <protection locked="0"/>
    </xf>
    <xf numFmtId="0" fontId="33" fillId="0" borderId="0" xfId="0" applyFont="1"/>
    <xf numFmtId="0" fontId="26" fillId="8" borderId="7" xfId="0" applyFont="1" applyFill="1" applyBorder="1"/>
    <xf numFmtId="0" fontId="24" fillId="0" borderId="0" xfId="0" applyFont="1" applyAlignment="1">
      <alignment wrapText="1"/>
    </xf>
    <xf numFmtId="0" fontId="26" fillId="8" borderId="7" xfId="0" applyFont="1" applyFill="1" applyBorder="1" applyAlignment="1">
      <alignment wrapText="1"/>
    </xf>
    <xf numFmtId="0" fontId="24" fillId="0" borderId="0" xfId="0" applyFont="1" applyAlignment="1">
      <alignment horizontal="left" wrapText="1"/>
    </xf>
    <xf numFmtId="0" fontId="8" fillId="0" borderId="0" xfId="0" applyFont="1"/>
    <xf numFmtId="0" fontId="7" fillId="0" borderId="0" xfId="14" applyFont="1" applyAlignment="1" applyProtection="1">
      <alignment vertical="center"/>
    </xf>
    <xf numFmtId="0" fontId="19" fillId="0" borderId="0" xfId="14" applyFont="1" applyFill="1" applyBorder="1" applyAlignment="1" applyProtection="1">
      <alignment horizontal="center" vertical="center"/>
      <protection locked="0"/>
    </xf>
    <xf numFmtId="0" fontId="6" fillId="0" borderId="0" xfId="14" applyFont="1" applyBorder="1" applyAlignment="1" applyProtection="1">
      <alignment horizontal="left" vertical="center" indent="1"/>
    </xf>
    <xf numFmtId="0" fontId="5" fillId="0" borderId="0" xfId="14" applyFont="1" applyBorder="1" applyAlignment="1" applyProtection="1">
      <alignment horizontal="left" vertical="center" indent="1"/>
    </xf>
    <xf numFmtId="0" fontId="19" fillId="0" borderId="7" xfId="14" applyFont="1" applyBorder="1" applyAlignment="1" applyProtection="1">
      <alignment horizontal="center" vertical="center"/>
    </xf>
    <xf numFmtId="0" fontId="19" fillId="0" borderId="5" xfId="14" applyFont="1" applyBorder="1" applyAlignment="1" applyProtection="1">
      <alignment horizontal="center" vertical="center"/>
    </xf>
    <xf numFmtId="0" fontId="4" fillId="0" borderId="0" xfId="14" applyFont="1" applyBorder="1" applyAlignment="1" applyProtection="1">
      <alignment horizontal="left" vertical="center" indent="1"/>
    </xf>
    <xf numFmtId="0" fontId="4" fillId="0" borderId="4" xfId="14" applyFont="1" applyBorder="1" applyAlignment="1" applyProtection="1">
      <alignment horizontal="center" vertical="center"/>
    </xf>
    <xf numFmtId="0" fontId="4" fillId="0" borderId="0" xfId="14" applyFont="1" applyBorder="1" applyAlignment="1" applyProtection="1">
      <alignment vertical="center"/>
    </xf>
    <xf numFmtId="0" fontId="4" fillId="2" borderId="1" xfId="14" applyFont="1" applyFill="1" applyBorder="1" applyAlignment="1" applyProtection="1">
      <alignment horizontal="center" vertical="center"/>
      <protection locked="0"/>
    </xf>
    <xf numFmtId="0" fontId="4" fillId="1" borderId="6" xfId="14" applyFont="1" applyFill="1" applyBorder="1" applyAlignment="1" applyProtection="1">
      <alignment vertical="center"/>
    </xf>
    <xf numFmtId="0" fontId="24" fillId="0" borderId="0" xfId="0" applyFont="1" applyAlignment="1">
      <alignment vertical="top"/>
    </xf>
    <xf numFmtId="0" fontId="25" fillId="0" borderId="0" xfId="0" applyFont="1" applyAlignment="1">
      <alignment horizontal="left" vertical="top"/>
    </xf>
    <xf numFmtId="0" fontId="26" fillId="0" borderId="0" xfId="0" applyFont="1" applyAlignment="1">
      <alignment horizontal="left" vertical="top"/>
    </xf>
    <xf numFmtId="0" fontId="24" fillId="0" borderId="0" xfId="0" applyFont="1" applyAlignment="1">
      <alignment horizontal="left" vertical="top"/>
    </xf>
    <xf numFmtId="0" fontId="26" fillId="0" borderId="0" xfId="0" applyFont="1" applyAlignment="1">
      <alignment vertical="top" wrapText="1"/>
    </xf>
    <xf numFmtId="0" fontId="4" fillId="0" borderId="0" xfId="14" applyFont="1" applyFill="1" applyBorder="1" applyAlignment="1" applyProtection="1">
      <alignment horizontal="left" vertical="center" indent="1"/>
    </xf>
    <xf numFmtId="0" fontId="8" fillId="0" borderId="0" xfId="0" applyFont="1" applyAlignment="1">
      <alignment vertical="top" wrapText="1"/>
    </xf>
    <xf numFmtId="0" fontId="3" fillId="0" borderId="0" xfId="14" applyFont="1" applyAlignment="1" applyProtection="1">
      <alignment vertical="center"/>
    </xf>
    <xf numFmtId="0" fontId="3" fillId="0" borderId="0" xfId="14" applyFont="1" applyBorder="1" applyAlignment="1" applyProtection="1">
      <alignment vertical="center"/>
    </xf>
    <xf numFmtId="0" fontId="3" fillId="1" borderId="6" xfId="14" applyFont="1" applyFill="1" applyBorder="1" applyAlignment="1" applyProtection="1">
      <alignment vertical="center"/>
    </xf>
    <xf numFmtId="0" fontId="3" fillId="0" borderId="0" xfId="14" applyFont="1" applyBorder="1" applyAlignment="1" applyProtection="1">
      <alignment horizontal="left" vertical="center" indent="1"/>
    </xf>
    <xf numFmtId="0" fontId="19" fillId="2" borderId="37" xfId="14" applyFont="1" applyFill="1" applyBorder="1" applyAlignment="1" applyProtection="1">
      <alignment horizontal="center" vertical="center"/>
      <protection locked="0"/>
    </xf>
    <xf numFmtId="0" fontId="41" fillId="5" borderId="0" xfId="14" applyFont="1" applyFill="1" applyAlignment="1" applyProtection="1">
      <alignment horizontal="center" vertical="center"/>
    </xf>
    <xf numFmtId="0" fontId="10" fillId="0" borderId="0" xfId="14" applyFont="1" applyAlignment="1" applyProtection="1">
      <alignment horizontal="center" vertical="center"/>
    </xf>
    <xf numFmtId="0" fontId="24" fillId="0" borderId="0" xfId="0" applyFont="1" applyProtection="1"/>
    <xf numFmtId="0" fontId="30" fillId="0" borderId="0" xfId="0" applyFont="1" applyProtection="1"/>
    <xf numFmtId="0" fontId="26" fillId="0" borderId="0" xfId="0" applyFont="1" applyProtection="1"/>
    <xf numFmtId="10" fontId="26" fillId="0" borderId="0" xfId="0" applyNumberFormat="1" applyFont="1" applyProtection="1"/>
    <xf numFmtId="0" fontId="25" fillId="5" borderId="0" xfId="0" applyFont="1" applyFill="1" applyProtection="1"/>
    <xf numFmtId="0" fontId="24" fillId="5" borderId="0" xfId="0" applyFont="1" applyFill="1" applyProtection="1"/>
    <xf numFmtId="0" fontId="25" fillId="0" borderId="0" xfId="0" applyFont="1" applyFill="1" applyAlignment="1" applyProtection="1"/>
    <xf numFmtId="0" fontId="34" fillId="0" borderId="0" xfId="0" applyFont="1" applyAlignment="1" applyProtection="1">
      <alignment vertical="center"/>
    </xf>
    <xf numFmtId="0" fontId="24" fillId="0" borderId="0" xfId="0" applyFont="1" applyFill="1" applyProtection="1"/>
    <xf numFmtId="10" fontId="24" fillId="0" borderId="0" xfId="0" applyNumberFormat="1" applyFont="1" applyProtection="1"/>
    <xf numFmtId="0" fontId="32" fillId="4" borderId="0" xfId="0" applyFont="1" applyFill="1" applyBorder="1" applyProtection="1"/>
    <xf numFmtId="0" fontId="26" fillId="4" borderId="0" xfId="0" applyFont="1" applyFill="1" applyBorder="1" applyProtection="1"/>
    <xf numFmtId="0" fontId="24" fillId="4" borderId="0" xfId="0" applyFont="1" applyFill="1" applyBorder="1" applyProtection="1"/>
    <xf numFmtId="0" fontId="24" fillId="4" borderId="0" xfId="0" applyFont="1" applyFill="1" applyBorder="1" applyAlignment="1" applyProtection="1">
      <alignment horizontal="right"/>
    </xf>
    <xf numFmtId="0" fontId="33" fillId="6" borderId="9" xfId="14" applyFont="1" applyFill="1" applyBorder="1" applyAlignment="1" applyProtection="1">
      <alignment horizontal="right" vertical="center"/>
    </xf>
    <xf numFmtId="0" fontId="24" fillId="6" borderId="33" xfId="0"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31" fillId="4" borderId="0" xfId="0" applyFont="1" applyFill="1" applyBorder="1" applyProtection="1"/>
    <xf numFmtId="10" fontId="24" fillId="4" borderId="0" xfId="0" applyNumberFormat="1" applyFont="1" applyFill="1" applyBorder="1" applyProtection="1"/>
    <xf numFmtId="0" fontId="24" fillId="4" borderId="18" xfId="0" applyFont="1" applyFill="1" applyBorder="1" applyProtection="1"/>
    <xf numFmtId="0" fontId="24" fillId="6" borderId="32" xfId="0" applyFont="1" applyFill="1" applyBorder="1" applyAlignment="1" applyProtection="1">
      <alignment horizontal="center" vertical="top" wrapText="1"/>
    </xf>
    <xf numFmtId="0" fontId="8" fillId="6" borderId="44" xfId="0" applyFont="1" applyFill="1" applyBorder="1" applyAlignment="1" applyProtection="1">
      <alignment horizontal="center" vertical="top" wrapText="1"/>
    </xf>
    <xf numFmtId="0" fontId="24" fillId="6" borderId="27" xfId="0" applyFont="1" applyFill="1" applyBorder="1" applyAlignment="1" applyProtection="1">
      <alignment horizontal="center" vertical="top"/>
    </xf>
    <xf numFmtId="0" fontId="24" fillId="6" borderId="27" xfId="0" applyFont="1" applyFill="1" applyBorder="1" applyAlignment="1" applyProtection="1">
      <alignment vertical="top"/>
    </xf>
    <xf numFmtId="0" fontId="24" fillId="6" borderId="27" xfId="0" applyFont="1" applyFill="1" applyBorder="1" applyAlignment="1" applyProtection="1">
      <alignment horizontal="center" vertical="top" wrapText="1"/>
    </xf>
    <xf numFmtId="0" fontId="8" fillId="6" borderId="27" xfId="0" applyFont="1" applyFill="1" applyBorder="1" applyAlignment="1" applyProtection="1">
      <alignment horizontal="center" vertical="top" wrapText="1"/>
    </xf>
    <xf numFmtId="0" fontId="8" fillId="6" borderId="41" xfId="0" applyFont="1" applyFill="1" applyBorder="1" applyAlignment="1" applyProtection="1">
      <alignment horizontal="center" vertical="top" wrapText="1"/>
    </xf>
    <xf numFmtId="10" fontId="8" fillId="6" borderId="41" xfId="0" applyNumberFormat="1" applyFont="1" applyFill="1" applyBorder="1" applyAlignment="1" applyProtection="1">
      <alignment horizontal="center" vertical="top" wrapText="1"/>
    </xf>
    <xf numFmtId="0" fontId="8" fillId="6" borderId="0" xfId="0" applyFont="1" applyFill="1" applyBorder="1" applyAlignment="1" applyProtection="1">
      <alignment horizontal="center" vertical="top" wrapText="1"/>
    </xf>
    <xf numFmtId="0" fontId="8" fillId="6" borderId="13" xfId="0" applyFont="1" applyFill="1" applyBorder="1" applyAlignment="1" applyProtection="1">
      <alignment horizontal="center" vertical="top" wrapText="1"/>
    </xf>
    <xf numFmtId="0" fontId="24" fillId="6" borderId="25" xfId="0" applyFont="1" applyFill="1" applyBorder="1" applyAlignment="1" applyProtection="1">
      <alignment vertical="top" wrapText="1"/>
    </xf>
    <xf numFmtId="0" fontId="24" fillId="6" borderId="8" xfId="0" applyFont="1" applyFill="1" applyBorder="1" applyAlignment="1" applyProtection="1">
      <alignment vertical="top" wrapText="1"/>
    </xf>
    <xf numFmtId="0" fontId="24" fillId="6" borderId="26" xfId="0" applyFont="1" applyFill="1" applyBorder="1" applyAlignment="1" applyProtection="1">
      <alignment horizontal="center" vertical="top"/>
    </xf>
    <xf numFmtId="0" fontId="24" fillId="6" borderId="26" xfId="0" applyFont="1" applyFill="1" applyBorder="1" applyAlignment="1" applyProtection="1">
      <alignment horizontal="center" vertical="top" wrapText="1"/>
    </xf>
    <xf numFmtId="0" fontId="8" fillId="6" borderId="26" xfId="0" applyFont="1" applyFill="1" applyBorder="1" applyAlignment="1" applyProtection="1">
      <alignment horizontal="center" vertical="top" wrapText="1"/>
    </xf>
    <xf numFmtId="0" fontId="24" fillId="6" borderId="34" xfId="0" applyFont="1" applyFill="1" applyBorder="1" applyAlignment="1" applyProtection="1">
      <alignment horizontal="center" vertical="top" wrapText="1"/>
    </xf>
    <xf numFmtId="10" fontId="24" fillId="6" borderId="34" xfId="0" applyNumberFormat="1" applyFont="1" applyFill="1" applyBorder="1" applyAlignment="1" applyProtection="1">
      <alignment horizontal="center" vertical="top" wrapText="1"/>
    </xf>
    <xf numFmtId="0" fontId="8" fillId="6" borderId="15" xfId="0" applyFont="1" applyFill="1" applyBorder="1" applyAlignment="1" applyProtection="1">
      <alignment horizontal="center" vertical="top" wrapText="1"/>
    </xf>
    <xf numFmtId="166" fontId="24" fillId="0" borderId="23" xfId="3" applyNumberFormat="1" applyFont="1" applyBorder="1" applyProtection="1"/>
    <xf numFmtId="164" fontId="24" fillId="0" borderId="24" xfId="3" applyFont="1" applyBorder="1" applyProtection="1"/>
    <xf numFmtId="164" fontId="24" fillId="0" borderId="14" xfId="3" applyFont="1" applyBorder="1" applyProtection="1"/>
    <xf numFmtId="166" fontId="24" fillId="0" borderId="0" xfId="0" applyNumberFormat="1" applyFont="1" applyFill="1" applyBorder="1" applyAlignment="1" applyProtection="1">
      <alignment horizontal="center"/>
    </xf>
    <xf numFmtId="166" fontId="8" fillId="0" borderId="13" xfId="0" applyNumberFormat="1" applyFont="1" applyFill="1" applyBorder="1" applyAlignment="1" applyProtection="1">
      <alignment horizontal="center"/>
    </xf>
    <xf numFmtId="166" fontId="24" fillId="0" borderId="21" xfId="3" applyNumberFormat="1" applyFont="1" applyBorder="1" applyProtection="1"/>
    <xf numFmtId="164" fontId="24" fillId="0" borderId="22" xfId="3" applyFont="1" applyBorder="1" applyProtection="1"/>
    <xf numFmtId="0" fontId="26" fillId="0" borderId="29" xfId="0" applyFont="1" applyBorder="1" applyProtection="1"/>
    <xf numFmtId="0" fontId="24" fillId="0" borderId="29" xfId="0" applyFont="1" applyBorder="1" applyProtection="1"/>
    <xf numFmtId="0" fontId="24" fillId="0" borderId="30" xfId="0" applyFont="1" applyBorder="1" applyProtection="1"/>
    <xf numFmtId="164" fontId="26" fillId="0" borderId="28" xfId="0" applyNumberFormat="1" applyFont="1" applyBorder="1" applyProtection="1"/>
    <xf numFmtId="0" fontId="24" fillId="0" borderId="47" xfId="0" applyFont="1" applyBorder="1" applyProtection="1"/>
    <xf numFmtId="10" fontId="26" fillId="0" borderId="43" xfId="0" applyNumberFormat="1" applyFont="1" applyBorder="1" applyProtection="1"/>
    <xf numFmtId="166" fontId="26" fillId="0" borderId="17" xfId="0" applyNumberFormat="1" applyFont="1" applyFill="1" applyBorder="1" applyAlignment="1" applyProtection="1">
      <alignment horizontal="center"/>
    </xf>
    <xf numFmtId="166" fontId="26" fillId="0" borderId="19" xfId="0" applyNumberFormat="1" applyFont="1" applyFill="1" applyBorder="1" applyAlignment="1" applyProtection="1">
      <alignment horizontal="center"/>
    </xf>
    <xf numFmtId="0" fontId="25" fillId="0" borderId="0" xfId="0" applyFont="1" applyFill="1" applyProtection="1"/>
    <xf numFmtId="166" fontId="24" fillId="2" borderId="45" xfId="3" applyNumberFormat="1" applyFont="1" applyFill="1" applyBorder="1" applyProtection="1">
      <protection locked="0"/>
    </xf>
    <xf numFmtId="166" fontId="24" fillId="2" borderId="46" xfId="3" applyNumberFormat="1" applyFont="1" applyFill="1" applyBorder="1" applyProtection="1">
      <protection locked="0"/>
    </xf>
    <xf numFmtId="0" fontId="8" fillId="6" borderId="8" xfId="0" applyFont="1" applyFill="1" applyBorder="1" applyAlignment="1" applyProtection="1">
      <alignment vertical="top" wrapText="1"/>
    </xf>
    <xf numFmtId="0" fontId="26" fillId="0" borderId="31" xfId="0" applyFont="1" applyBorder="1"/>
    <xf numFmtId="0" fontId="25" fillId="0" borderId="0" xfId="0" quotePrefix="1" applyFont="1"/>
    <xf numFmtId="0" fontId="19" fillId="0" borderId="0" xfId="14" applyFont="1" applyBorder="1" applyAlignment="1" applyProtection="1">
      <alignment horizontal="center" vertical="center"/>
    </xf>
    <xf numFmtId="0" fontId="20" fillId="0" borderId="0" xfId="14" applyFont="1" applyBorder="1" applyAlignment="1" applyProtection="1">
      <alignment horizontal="left" vertical="center" wrapText="1"/>
    </xf>
    <xf numFmtId="0" fontId="19" fillId="0" borderId="34" xfId="14" applyFont="1" applyBorder="1" applyAlignment="1" applyProtection="1">
      <alignment horizontal="center" vertical="center" wrapText="1"/>
    </xf>
    <xf numFmtId="0" fontId="19" fillId="0" borderId="7" xfId="14" applyFont="1" applyBorder="1" applyAlignment="1" applyProtection="1">
      <alignment horizontal="center" vertical="center" wrapText="1"/>
    </xf>
    <xf numFmtId="0" fontId="19" fillId="0" borderId="8" xfId="14" applyFont="1" applyBorder="1" applyAlignment="1" applyProtection="1">
      <alignment horizontal="center" vertical="center" wrapText="1"/>
    </xf>
    <xf numFmtId="0" fontId="7" fillId="0" borderId="0" xfId="14" applyFont="1" applyBorder="1" applyAlignment="1" applyProtection="1">
      <alignment horizontal="left" vertical="center" indent="1"/>
    </xf>
    <xf numFmtId="0" fontId="19" fillId="0" borderId="0" xfId="14" applyFont="1" applyBorder="1" applyAlignment="1" applyProtection="1">
      <alignment horizontal="left" vertical="center" indent="1"/>
    </xf>
    <xf numFmtId="0" fontId="19" fillId="0" borderId="0" xfId="14" applyFont="1" applyBorder="1" applyAlignment="1" applyProtection="1">
      <alignment horizontal="center" vertical="center" wrapText="1"/>
    </xf>
    <xf numFmtId="0" fontId="19" fillId="0" borderId="0" xfId="14" applyFont="1" applyAlignment="1" applyProtection="1">
      <alignment horizontal="center" vertical="center"/>
    </xf>
    <xf numFmtId="4" fontId="19" fillId="0" borderId="0" xfId="14" applyNumberFormat="1" applyFont="1" applyFill="1" applyBorder="1" applyAlignment="1" applyProtection="1">
      <alignment horizontal="center" vertical="center"/>
    </xf>
    <xf numFmtId="164" fontId="19" fillId="3" borderId="9" xfId="3" applyFont="1" applyFill="1" applyBorder="1" applyAlignment="1" applyProtection="1">
      <alignment horizontal="right" vertical="center"/>
    </xf>
    <xf numFmtId="0" fontId="19" fillId="0" borderId="0" xfId="14" applyFont="1" applyBorder="1" applyAlignment="1" applyProtection="1">
      <alignment horizontal="center" vertical="center"/>
      <protection locked="0"/>
    </xf>
    <xf numFmtId="0" fontId="19" fillId="0" borderId="0" xfId="14" applyFont="1" applyBorder="1" applyAlignment="1" applyProtection="1">
      <alignment vertical="center"/>
      <protection locked="0"/>
    </xf>
    <xf numFmtId="0" fontId="4" fillId="0" borderId="0" xfId="14" applyFont="1" applyBorder="1" applyAlignment="1" applyProtection="1">
      <alignment vertical="center"/>
      <protection locked="0"/>
    </xf>
    <xf numFmtId="0" fontId="3" fillId="0" borderId="0" xfId="14" applyFont="1" applyBorder="1" applyAlignment="1" applyProtection="1">
      <alignment vertical="center"/>
      <protection locked="0"/>
    </xf>
    <xf numFmtId="0" fontId="19" fillId="4" borderId="14" xfId="14" applyFont="1" applyFill="1" applyBorder="1" applyAlignment="1" applyProtection="1">
      <alignment horizontal="center" vertical="center"/>
    </xf>
    <xf numFmtId="0" fontId="4" fillId="4" borderId="14" xfId="14" applyFont="1" applyFill="1" applyBorder="1" applyAlignment="1" applyProtection="1">
      <alignment horizontal="center" vertical="center"/>
    </xf>
    <xf numFmtId="0" fontId="4" fillId="0" borderId="0" xfId="14" applyFont="1" applyBorder="1" applyAlignment="1" applyProtection="1">
      <alignment horizontal="center" vertical="center"/>
    </xf>
    <xf numFmtId="0" fontId="4" fillId="4" borderId="0" xfId="14" applyFont="1" applyFill="1" applyBorder="1" applyAlignment="1" applyProtection="1">
      <alignment vertical="center"/>
    </xf>
    <xf numFmtId="0" fontId="19" fillId="4" borderId="0" xfId="14" applyFont="1" applyFill="1" applyBorder="1" applyAlignment="1" applyProtection="1">
      <alignment horizontal="center" vertical="center"/>
    </xf>
    <xf numFmtId="0" fontId="3" fillId="0" borderId="0" xfId="14" applyFont="1" applyBorder="1" applyAlignment="1" applyProtection="1">
      <alignment horizontal="center" vertical="center"/>
    </xf>
    <xf numFmtId="0" fontId="3" fillId="4" borderId="0" xfId="14" applyFont="1" applyFill="1" applyBorder="1" applyAlignment="1" applyProtection="1">
      <alignment vertical="center"/>
    </xf>
    <xf numFmtId="0" fontId="20" fillId="0" borderId="0" xfId="14" applyFont="1" applyAlignment="1" applyProtection="1">
      <alignment vertical="center"/>
      <protection locked="0"/>
    </xf>
    <xf numFmtId="0" fontId="19" fillId="0" borderId="0" xfId="14" applyFont="1" applyAlignment="1" applyProtection="1">
      <alignment vertical="center"/>
      <protection locked="0"/>
    </xf>
    <xf numFmtId="0" fontId="19" fillId="0" borderId="0" xfId="14" applyFont="1" applyFill="1" applyAlignment="1" applyProtection="1">
      <alignment vertical="center"/>
      <protection locked="0"/>
    </xf>
    <xf numFmtId="0" fontId="19" fillId="0" borderId="1" xfId="14" applyFont="1" applyBorder="1" applyAlignment="1" applyProtection="1">
      <alignment vertical="center"/>
      <protection locked="0"/>
    </xf>
    <xf numFmtId="166" fontId="19" fillId="0" borderId="1" xfId="14" applyNumberFormat="1" applyFont="1" applyBorder="1" applyAlignment="1" applyProtection="1">
      <alignment vertical="center"/>
      <protection locked="0"/>
    </xf>
    <xf numFmtId="0" fontId="19" fillId="0" borderId="0" xfId="14" applyFont="1" applyAlignment="1" applyProtection="1">
      <alignment horizontal="center" vertical="center" wrapText="1"/>
      <protection locked="0"/>
    </xf>
    <xf numFmtId="166" fontId="19" fillId="7" borderId="37" xfId="14" applyNumberFormat="1" applyFont="1" applyFill="1" applyBorder="1" applyAlignment="1" applyProtection="1">
      <alignment vertical="center"/>
      <protection locked="0"/>
    </xf>
    <xf numFmtId="166" fontId="19" fillId="7" borderId="38" xfId="14" applyNumberFormat="1" applyFont="1" applyFill="1" applyBorder="1" applyAlignment="1" applyProtection="1">
      <alignment vertical="center"/>
      <protection locked="0"/>
    </xf>
    <xf numFmtId="166" fontId="19" fillId="7" borderId="1" xfId="14" applyNumberFormat="1" applyFont="1" applyFill="1" applyBorder="1" applyAlignment="1" applyProtection="1">
      <alignment vertical="center"/>
      <protection locked="0"/>
    </xf>
    <xf numFmtId="164" fontId="19" fillId="0" borderId="0" xfId="14" applyNumberFormat="1" applyFont="1" applyBorder="1" applyAlignment="1" applyProtection="1">
      <alignment vertical="center"/>
      <protection locked="0"/>
    </xf>
    <xf numFmtId="0" fontId="23" fillId="0" borderId="0" xfId="14" applyFont="1" applyAlignment="1" applyProtection="1">
      <alignment vertical="center"/>
      <protection locked="0"/>
    </xf>
    <xf numFmtId="0" fontId="39" fillId="0" borderId="0" xfId="14" applyFont="1" applyAlignment="1" applyProtection="1">
      <alignment vertical="center"/>
      <protection locked="0"/>
    </xf>
    <xf numFmtId="0" fontId="3" fillId="0" borderId="0" xfId="14" applyFont="1" applyAlignment="1" applyProtection="1">
      <alignment vertical="center"/>
      <protection locked="0"/>
    </xf>
    <xf numFmtId="166" fontId="19" fillId="0" borderId="0" xfId="14" applyNumberFormat="1" applyFont="1" applyBorder="1" applyAlignment="1" applyProtection="1">
      <alignment vertical="center"/>
      <protection locked="0"/>
    </xf>
    <xf numFmtId="0" fontId="19" fillId="0" borderId="35" xfId="14" applyFont="1" applyBorder="1" applyAlignment="1" applyProtection="1">
      <alignment vertical="center"/>
      <protection locked="0"/>
    </xf>
    <xf numFmtId="0" fontId="19" fillId="0" borderId="36" xfId="14" applyFont="1" applyBorder="1" applyAlignment="1" applyProtection="1">
      <alignment vertical="center"/>
      <protection locked="0"/>
    </xf>
    <xf numFmtId="0" fontId="19" fillId="0" borderId="14" xfId="14" applyFont="1" applyBorder="1" applyAlignment="1" applyProtection="1">
      <alignment vertical="center"/>
      <protection locked="0"/>
    </xf>
    <xf numFmtId="0" fontId="19" fillId="0" borderId="5" xfId="14" applyFont="1" applyBorder="1" applyAlignment="1" applyProtection="1">
      <alignment vertical="center"/>
      <protection locked="0"/>
    </xf>
    <xf numFmtId="166" fontId="19" fillId="0" borderId="0" xfId="14" applyNumberFormat="1" applyFont="1" applyAlignment="1" applyProtection="1">
      <alignment vertical="center"/>
      <protection locked="0"/>
    </xf>
    <xf numFmtId="0" fontId="19" fillId="0" borderId="34" xfId="14" applyFont="1" applyBorder="1" applyAlignment="1" applyProtection="1">
      <alignment vertical="center"/>
      <protection locked="0"/>
    </xf>
    <xf numFmtId="0" fontId="19" fillId="0" borderId="8" xfId="14" applyFont="1" applyBorder="1" applyAlignment="1" applyProtection="1">
      <alignment vertical="center"/>
      <protection locked="0"/>
    </xf>
    <xf numFmtId="166" fontId="26" fillId="9" borderId="43" xfId="0" applyNumberFormat="1" applyFont="1" applyFill="1" applyBorder="1" applyAlignment="1" applyProtection="1"/>
    <xf numFmtId="166" fontId="26" fillId="9" borderId="19" xfId="0" applyNumberFormat="1" applyFont="1" applyFill="1" applyBorder="1" applyAlignment="1" applyProtection="1"/>
    <xf numFmtId="0" fontId="8" fillId="6" borderId="7" xfId="0" applyFont="1" applyFill="1" applyBorder="1" applyAlignment="1" applyProtection="1">
      <alignment horizontal="center" vertical="top" wrapText="1"/>
    </xf>
    <xf numFmtId="166" fontId="26" fillId="0" borderId="18" xfId="0" applyNumberFormat="1" applyFont="1" applyFill="1" applyBorder="1" applyAlignment="1" applyProtection="1">
      <alignment horizontal="center"/>
    </xf>
    <xf numFmtId="0" fontId="24" fillId="6" borderId="39" xfId="0" applyFont="1" applyFill="1" applyBorder="1" applyAlignment="1" applyProtection="1">
      <alignment vertical="top" wrapText="1"/>
    </xf>
    <xf numFmtId="166" fontId="24" fillId="9" borderId="13" xfId="0" applyNumberFormat="1" applyFont="1" applyFill="1" applyBorder="1" applyAlignment="1" applyProtection="1"/>
    <xf numFmtId="10" fontId="24" fillId="0" borderId="37" xfId="3" applyNumberFormat="1" applyFont="1" applyBorder="1" applyProtection="1"/>
    <xf numFmtId="10" fontId="24" fillId="0" borderId="38" xfId="3" applyNumberFormat="1" applyFont="1" applyBorder="1" applyProtection="1"/>
    <xf numFmtId="10" fontId="26" fillId="0" borderId="28" xfId="0" applyNumberFormat="1" applyFont="1" applyBorder="1" applyProtection="1"/>
    <xf numFmtId="164" fontId="24" fillId="0" borderId="48" xfId="3" applyFont="1" applyBorder="1" applyProtection="1"/>
    <xf numFmtId="164" fontId="24" fillId="0" borderId="34" xfId="3" applyFont="1" applyBorder="1" applyProtection="1"/>
    <xf numFmtId="10" fontId="24" fillId="0" borderId="26" xfId="3" applyNumberFormat="1" applyFont="1" applyBorder="1" applyProtection="1"/>
    <xf numFmtId="166" fontId="24" fillId="9" borderId="15" xfId="0" applyNumberFormat="1" applyFont="1" applyFill="1" applyBorder="1" applyAlignment="1" applyProtection="1"/>
    <xf numFmtId="166" fontId="24" fillId="0" borderId="7" xfId="0" applyNumberFormat="1" applyFont="1" applyFill="1" applyBorder="1" applyAlignment="1" applyProtection="1">
      <alignment horizontal="center"/>
    </xf>
    <xf numFmtId="166" fontId="8" fillId="0" borderId="15" xfId="0" applyNumberFormat="1" applyFont="1" applyFill="1" applyBorder="1" applyAlignment="1" applyProtection="1">
      <alignment horizontal="center"/>
    </xf>
    <xf numFmtId="164" fontId="24" fillId="0" borderId="49" xfId="3" applyFont="1" applyBorder="1" applyProtection="1"/>
    <xf numFmtId="166" fontId="24" fillId="9" borderId="6" xfId="0" applyNumberFormat="1" applyFont="1" applyFill="1" applyBorder="1" applyAlignment="1" applyProtection="1"/>
    <xf numFmtId="166" fontId="24" fillId="9" borderId="40" xfId="0" applyNumberFormat="1" applyFont="1" applyFill="1" applyBorder="1" applyAlignment="1" applyProtection="1"/>
    <xf numFmtId="0" fontId="8" fillId="6" borderId="39" xfId="0" applyFont="1" applyFill="1" applyBorder="1" applyAlignment="1" applyProtection="1">
      <alignment vertical="top" wrapText="1"/>
    </xf>
    <xf numFmtId="0" fontId="24" fillId="6" borderId="40" xfId="0" applyFont="1" applyFill="1" applyBorder="1" applyAlignment="1" applyProtection="1">
      <alignment vertical="top" wrapText="1"/>
    </xf>
    <xf numFmtId="166" fontId="8" fillId="0" borderId="42" xfId="0" applyNumberFormat="1" applyFont="1" applyFill="1" applyBorder="1" applyAlignment="1" applyProtection="1">
      <alignment horizontal="center"/>
    </xf>
    <xf numFmtId="164" fontId="24" fillId="0" borderId="50" xfId="3" applyFont="1" applyBorder="1" applyProtection="1"/>
    <xf numFmtId="164" fontId="24" fillId="0" borderId="51" xfId="3" applyFont="1" applyBorder="1" applyProtection="1"/>
    <xf numFmtId="166" fontId="24" fillId="9" borderId="52" xfId="0" applyNumberFormat="1" applyFont="1" applyFill="1" applyBorder="1" applyAlignment="1" applyProtection="1"/>
    <xf numFmtId="166" fontId="24" fillId="0" borderId="53" xfId="0" applyNumberFormat="1" applyFont="1" applyFill="1" applyBorder="1" applyAlignment="1" applyProtection="1">
      <alignment horizontal="center"/>
    </xf>
    <xf numFmtId="166" fontId="8" fillId="0" borderId="52" xfId="0" applyNumberFormat="1" applyFont="1" applyFill="1" applyBorder="1" applyAlignment="1" applyProtection="1">
      <alignment horizontal="center"/>
    </xf>
    <xf numFmtId="164" fontId="24" fillId="0" borderId="54" xfId="3" applyFont="1" applyBorder="1" applyProtection="1"/>
    <xf numFmtId="10" fontId="24" fillId="0" borderId="55" xfId="3" applyNumberFormat="1" applyFont="1" applyBorder="1" applyProtection="1"/>
    <xf numFmtId="10" fontId="24" fillId="0" borderId="22" xfId="3" applyNumberFormat="1" applyFont="1" applyBorder="1" applyProtection="1"/>
    <xf numFmtId="166" fontId="24" fillId="9" borderId="56" xfId="0" applyNumberFormat="1" applyFont="1" applyFill="1" applyBorder="1" applyAlignment="1" applyProtection="1"/>
    <xf numFmtId="166" fontId="24" fillId="0" borderId="57" xfId="0" applyNumberFormat="1" applyFont="1" applyFill="1" applyBorder="1" applyAlignment="1" applyProtection="1">
      <alignment horizontal="center"/>
    </xf>
    <xf numFmtId="166" fontId="8" fillId="0" borderId="56" xfId="0" applyNumberFormat="1" applyFont="1" applyFill="1" applyBorder="1" applyAlignment="1" applyProtection="1">
      <alignment horizontal="center"/>
    </xf>
    <xf numFmtId="166" fontId="24" fillId="0" borderId="59" xfId="0" applyNumberFormat="1" applyFont="1" applyFill="1" applyBorder="1" applyAlignment="1" applyProtection="1">
      <alignment horizontal="center"/>
    </xf>
    <xf numFmtId="166" fontId="8" fillId="0" borderId="60" xfId="0" applyNumberFormat="1" applyFont="1" applyFill="1" applyBorder="1" applyAlignment="1" applyProtection="1">
      <alignment horizontal="center"/>
    </xf>
    <xf numFmtId="166" fontId="24" fillId="9" borderId="58" xfId="0" applyNumberFormat="1" applyFont="1" applyFill="1" applyBorder="1" applyAlignment="1" applyProtection="1"/>
    <xf numFmtId="166" fontId="24" fillId="0" borderId="61" xfId="0" applyNumberFormat="1" applyFont="1" applyFill="1" applyBorder="1" applyAlignment="1" applyProtection="1">
      <alignment horizontal="center"/>
    </xf>
    <xf numFmtId="166" fontId="8" fillId="0" borderId="62" xfId="0" applyNumberFormat="1" applyFont="1" applyFill="1" applyBorder="1" applyAlignment="1" applyProtection="1">
      <alignment horizontal="center"/>
    </xf>
    <xf numFmtId="166" fontId="24" fillId="9" borderId="62" xfId="0" applyNumberFormat="1" applyFont="1" applyFill="1" applyBorder="1" applyAlignment="1" applyProtection="1"/>
    <xf numFmtId="164" fontId="24" fillId="0" borderId="63" xfId="3" applyFont="1" applyBorder="1" applyProtection="1"/>
    <xf numFmtId="166" fontId="24" fillId="9" borderId="60" xfId="0" applyNumberFormat="1" applyFont="1" applyFill="1" applyBorder="1" applyAlignment="1" applyProtection="1"/>
    <xf numFmtId="0" fontId="26" fillId="1" borderId="0" xfId="22" applyFont="1" applyFill="1" applyBorder="1" applyAlignment="1" applyProtection="1">
      <alignment vertical="center"/>
    </xf>
    <xf numFmtId="0" fontId="26" fillId="1" borderId="0" xfId="39" applyFont="1" applyFill="1" applyBorder="1" applyAlignment="1" applyProtection="1">
      <alignment vertical="center"/>
    </xf>
    <xf numFmtId="0" fontId="26" fillId="1" borderId="0" xfId="39" applyFont="1" applyFill="1" applyBorder="1" applyAlignment="1" applyProtection="1">
      <alignment horizontal="left" vertical="center"/>
    </xf>
    <xf numFmtId="0" fontId="2" fillId="1" borderId="0" xfId="39" applyFont="1" applyFill="1" applyBorder="1" applyAlignment="1" applyProtection="1">
      <alignment horizontal="left" vertical="center"/>
    </xf>
    <xf numFmtId="0" fontId="2" fillId="1" borderId="0" xfId="39" applyFont="1" applyFill="1" applyBorder="1" applyAlignment="1" applyProtection="1">
      <alignment horizontal="left" vertical="center" indent="1"/>
    </xf>
    <xf numFmtId="0" fontId="2" fillId="2" borderId="1" xfId="39" applyFont="1" applyFill="1" applyBorder="1" applyAlignment="1" applyProtection="1">
      <alignment horizontal="center" vertical="center"/>
      <protection locked="0"/>
    </xf>
    <xf numFmtId="0" fontId="2" fillId="1" borderId="0" xfId="39" applyFont="1" applyFill="1" applyBorder="1" applyAlignment="1" applyProtection="1">
      <alignment vertical="center"/>
    </xf>
    <xf numFmtId="0" fontId="2" fillId="1" borderId="0" xfId="39" applyFont="1" applyFill="1" applyAlignment="1">
      <alignment vertical="center"/>
    </xf>
    <xf numFmtId="0" fontId="2" fillId="1" borderId="12" xfId="39" applyFont="1" applyFill="1" applyBorder="1" applyAlignment="1">
      <alignment vertical="center"/>
    </xf>
    <xf numFmtId="0" fontId="2" fillId="1" borderId="7" xfId="39" applyFont="1" applyFill="1" applyBorder="1" applyAlignment="1">
      <alignment vertical="center"/>
    </xf>
    <xf numFmtId="0" fontId="8" fillId="0" borderId="0" xfId="0" applyFont="1"/>
    <xf numFmtId="14" fontId="8" fillId="0" borderId="0" xfId="0" applyNumberFormat="1" applyFont="1"/>
    <xf numFmtId="0" fontId="42" fillId="0" borderId="0" xfId="0" applyFont="1"/>
    <xf numFmtId="0" fontId="43" fillId="0" borderId="0" xfId="0" applyFont="1"/>
    <xf numFmtId="0" fontId="19" fillId="0" borderId="0" xfId="14" applyFont="1" applyAlignment="1" applyProtection="1">
      <alignment horizontal="center" vertical="center"/>
    </xf>
    <xf numFmtId="0" fontId="19" fillId="0" borderId="34" xfId="14" applyFont="1" applyBorder="1" applyAlignment="1" applyProtection="1">
      <alignment horizontal="center" vertical="center" wrapText="1"/>
    </xf>
    <xf numFmtId="0" fontId="19" fillId="0" borderId="7" xfId="14" applyFont="1" applyBorder="1" applyAlignment="1" applyProtection="1">
      <alignment horizontal="center" vertical="center" wrapText="1"/>
    </xf>
    <xf numFmtId="0" fontId="19" fillId="0" borderId="8" xfId="14" applyFont="1" applyBorder="1" applyAlignment="1" applyProtection="1">
      <alignment horizontal="center" vertical="center" wrapText="1"/>
    </xf>
    <xf numFmtId="0" fontId="2" fillId="1" borderId="0" xfId="39" applyFont="1" applyFill="1" applyAlignment="1">
      <alignment horizontal="left" vertical="center" wrapText="1"/>
    </xf>
    <xf numFmtId="0" fontId="7" fillId="0" borderId="0" xfId="14" applyFont="1" applyBorder="1" applyAlignment="1" applyProtection="1">
      <alignment horizontal="left" vertical="center" indent="1"/>
    </xf>
    <xf numFmtId="0" fontId="19" fillId="0" borderId="0" xfId="14" applyFont="1" applyBorder="1" applyAlignment="1" applyProtection="1">
      <alignment horizontal="left" vertical="center" indent="1"/>
    </xf>
    <xf numFmtId="0" fontId="4" fillId="2" borderId="7" xfId="14" applyFont="1" applyFill="1" applyBorder="1" applyAlignment="1" applyProtection="1">
      <alignment horizontal="left" vertical="center"/>
      <protection locked="0"/>
    </xf>
    <xf numFmtId="0" fontId="4" fillId="2" borderId="16" xfId="14" applyFont="1" applyFill="1" applyBorder="1" applyAlignment="1" applyProtection="1">
      <alignment horizontal="left" vertical="center"/>
      <protection locked="0"/>
    </xf>
    <xf numFmtId="0" fontId="3" fillId="2" borderId="7" xfId="14" applyFont="1" applyFill="1" applyBorder="1" applyAlignment="1" applyProtection="1">
      <alignment horizontal="left" vertical="center"/>
      <protection locked="0"/>
    </xf>
    <xf numFmtId="0" fontId="3" fillId="2" borderId="16" xfId="14" applyFont="1" applyFill="1" applyBorder="1" applyAlignment="1" applyProtection="1">
      <alignment horizontal="left" vertical="center"/>
      <protection locked="0"/>
    </xf>
    <xf numFmtId="0" fontId="19" fillId="0" borderId="35" xfId="14" applyFont="1" applyBorder="1" applyAlignment="1" applyProtection="1">
      <alignment horizontal="center" vertical="center" wrapText="1"/>
    </xf>
    <xf numFmtId="0" fontId="19" fillId="0" borderId="12" xfId="14" applyFont="1" applyBorder="1" applyAlignment="1" applyProtection="1">
      <alignment horizontal="center" vertical="center" wrapText="1"/>
    </xf>
    <xf numFmtId="0" fontId="19" fillId="0" borderId="36" xfId="14" applyFont="1" applyBorder="1" applyAlignment="1" applyProtection="1">
      <alignment horizontal="center" vertical="center" wrapText="1"/>
    </xf>
    <xf numFmtId="0" fontId="4" fillId="0" borderId="14" xfId="14" applyFont="1" applyBorder="1" applyAlignment="1" applyProtection="1">
      <alignment horizontal="center" vertical="center" wrapText="1"/>
    </xf>
    <xf numFmtId="0" fontId="19" fillId="0" borderId="0" xfId="14" applyFont="1" applyBorder="1" applyAlignment="1" applyProtection="1">
      <alignment horizontal="center" vertical="center" wrapText="1"/>
    </xf>
    <xf numFmtId="0" fontId="19" fillId="0" borderId="5" xfId="14" applyFont="1" applyBorder="1" applyAlignment="1" applyProtection="1">
      <alignment horizontal="center" vertical="center" wrapText="1"/>
    </xf>
    <xf numFmtId="0" fontId="20" fillId="0" borderId="0" xfId="14" applyFont="1" applyBorder="1" applyAlignment="1" applyProtection="1">
      <alignment horizontal="left" vertical="center" wrapText="1"/>
    </xf>
    <xf numFmtId="0" fontId="19" fillId="0" borderId="0" xfId="14" applyFont="1" applyBorder="1" applyAlignment="1" applyProtection="1">
      <alignment horizontal="left" vertical="center" wrapText="1" indent="1"/>
    </xf>
    <xf numFmtId="0" fontId="20" fillId="0" borderId="39" xfId="14" applyFont="1" applyFill="1" applyBorder="1" applyAlignment="1" applyProtection="1">
      <alignment horizontal="center" vertical="center" wrapText="1"/>
    </xf>
    <xf numFmtId="0" fontId="20" fillId="0" borderId="6" xfId="14" applyFont="1" applyFill="1" applyBorder="1" applyAlignment="1" applyProtection="1">
      <alignment horizontal="center" vertical="center" wrapText="1"/>
    </xf>
    <xf numFmtId="0" fontId="20" fillId="0" borderId="40" xfId="14" applyFont="1" applyFill="1" applyBorder="1" applyAlignment="1" applyProtection="1">
      <alignment horizontal="center" vertical="center" wrapText="1"/>
    </xf>
    <xf numFmtId="0" fontId="20" fillId="2" borderId="7" xfId="14" applyFont="1" applyFill="1" applyBorder="1" applyAlignment="1" applyProtection="1">
      <alignment horizontal="left" vertical="center"/>
      <protection locked="0"/>
    </xf>
    <xf numFmtId="49" fontId="20" fillId="2" borderId="7" xfId="14" applyNumberFormat="1" applyFont="1" applyFill="1" applyBorder="1" applyAlignment="1" applyProtection="1">
      <alignment horizontal="left" vertical="center"/>
      <protection locked="0"/>
    </xf>
    <xf numFmtId="0" fontId="19" fillId="0" borderId="0" xfId="14" applyFont="1" applyBorder="1" applyAlignment="1" applyProtection="1">
      <alignment horizontal="center" vertical="center"/>
    </xf>
    <xf numFmtId="0" fontId="19" fillId="0" borderId="7" xfId="14" applyFont="1" applyFill="1" applyBorder="1" applyAlignment="1" applyProtection="1">
      <alignment horizontal="center" vertical="center"/>
    </xf>
    <xf numFmtId="0" fontId="28" fillId="0" borderId="4" xfId="14" applyFont="1" applyBorder="1" applyAlignment="1" applyProtection="1">
      <alignment horizontal="center" vertical="center"/>
    </xf>
    <xf numFmtId="0" fontId="28" fillId="0" borderId="0" xfId="14" applyFont="1" applyBorder="1" applyAlignment="1" applyProtection="1">
      <alignment horizontal="center" vertical="center"/>
    </xf>
    <xf numFmtId="14" fontId="42" fillId="0" borderId="0" xfId="0" applyNumberFormat="1" applyFont="1"/>
  </cellXfs>
  <cellStyles count="44">
    <cellStyle name="Hyperlink 2" xfId="1" xr:uid="{00000000-0005-0000-0000-000000000000}"/>
    <cellStyle name="Hyperlink 3" xfId="2" xr:uid="{00000000-0005-0000-0000-000001000000}"/>
    <cellStyle name="Komma" xfId="3" builtinId="3"/>
    <cellStyle name="Komma 2" xfId="4" xr:uid="{00000000-0005-0000-0000-000003000000}"/>
    <cellStyle name="Standard" xfId="0" builtinId="0"/>
    <cellStyle name="Standard 2" xfId="5" xr:uid="{00000000-0005-0000-0000-000005000000}"/>
    <cellStyle name="Standard 2 2" xfId="6" xr:uid="{00000000-0005-0000-0000-000006000000}"/>
    <cellStyle name="Standard 3" xfId="7" xr:uid="{00000000-0005-0000-0000-000007000000}"/>
    <cellStyle name="Standard 4" xfId="8" xr:uid="{00000000-0005-0000-0000-000008000000}"/>
    <cellStyle name="Standard 4 2" xfId="9" xr:uid="{00000000-0005-0000-0000-000009000000}"/>
    <cellStyle name="Standard 4 3" xfId="10" xr:uid="{00000000-0005-0000-0000-00000A000000}"/>
    <cellStyle name="Standard 5" xfId="11" xr:uid="{00000000-0005-0000-0000-00000B000000}"/>
    <cellStyle name="Standard 5 2" xfId="12" xr:uid="{00000000-0005-0000-0000-00000C000000}"/>
    <cellStyle name="Standard 5 2 2" xfId="13" xr:uid="{00000000-0005-0000-0000-00000D000000}"/>
    <cellStyle name="Standard 5 2 2 2" xfId="38" xr:uid="{8BE7C21A-6DE1-4845-8BB9-C00A6B585BFF}"/>
    <cellStyle name="Standard 5 2 2 3" xfId="30" xr:uid="{DF742D0B-A290-4E25-9172-E47F53AED071}"/>
    <cellStyle name="Standard 5 2 2 4" xfId="21" xr:uid="{C4275C13-4517-41AD-BE52-036312B139C2}"/>
    <cellStyle name="Standard 5 2 3" xfId="14" xr:uid="{00000000-0005-0000-0000-00000E000000}"/>
    <cellStyle name="Standard 5 2 3 2" xfId="39" xr:uid="{4E88BC77-348C-4A04-988D-B7C9E29A14EE}"/>
    <cellStyle name="Standard 5 2 3 3" xfId="31" xr:uid="{55D06A35-7633-45D3-902C-9E42DF1E5AD3}"/>
    <cellStyle name="Standard 5 2 3 4" xfId="22" xr:uid="{65CB83DD-5100-4CCD-8F93-3B678A582190}"/>
    <cellStyle name="Standard 5 2 4" xfId="37" xr:uid="{065345F3-302D-4F74-8D4A-D024F46C972A}"/>
    <cellStyle name="Standard 5 2 5" xfId="29" xr:uid="{9F7E22E9-B94C-4ED8-BA8B-E00190C56354}"/>
    <cellStyle name="Standard 5 2 6" xfId="20" xr:uid="{5EF35EED-EC1D-4524-B927-2AB73720DF2B}"/>
    <cellStyle name="Standard 5 3" xfId="15" xr:uid="{00000000-0005-0000-0000-00000F000000}"/>
    <cellStyle name="Standard 5 3 2" xfId="40" xr:uid="{1F00891A-4670-48B9-B7A3-191709F41C89}"/>
    <cellStyle name="Standard 5 3 3" xfId="32" xr:uid="{514EB257-5007-4165-AA3B-0128D4D8D1FD}"/>
    <cellStyle name="Standard 5 3 4" xfId="23" xr:uid="{588A38F1-1861-419E-A843-BE7B006379A0}"/>
    <cellStyle name="Standard 5 4" xfId="16" xr:uid="{00000000-0005-0000-0000-000010000000}"/>
    <cellStyle name="Standard 5 4 2" xfId="41" xr:uid="{E0057906-DED7-4158-BF94-B4583CB8004B}"/>
    <cellStyle name="Standard 5 4 3" xfId="33" xr:uid="{9855267F-DBED-4CEF-A725-7C117C5DFD90}"/>
    <cellStyle name="Standard 5 4 4" xfId="24" xr:uid="{A9AED4F4-A399-4704-A233-FDB4BE8D1166}"/>
    <cellStyle name="Standard 5 5" xfId="36" xr:uid="{F8463009-1710-4024-B6B4-AB1A09AED96E}"/>
    <cellStyle name="Standard 5 6" xfId="28" xr:uid="{E1BAE012-194D-4CC1-A5A6-28B44711C2A8}"/>
    <cellStyle name="Standard 5 7" xfId="19" xr:uid="{E28461ED-1AC0-4051-BF76-97CB45EB93DD}"/>
    <cellStyle name="Standard 6" xfId="17" xr:uid="{00000000-0005-0000-0000-000011000000}"/>
    <cellStyle name="Standard 6 2" xfId="42" xr:uid="{F098F592-F569-4BA1-951A-03217F5B63FF}"/>
    <cellStyle name="Standard 6 3" xfId="34" xr:uid="{B3602A8D-D820-455E-B1D9-2FD5C31F12FE}"/>
    <cellStyle name="Standard 6 4" xfId="25" xr:uid="{9061A3DF-D462-4832-8A6F-D6D52B8CFF72}"/>
    <cellStyle name="Standard 7" xfId="18" xr:uid="{00000000-0005-0000-0000-000012000000}"/>
    <cellStyle name="Standard 7 2" xfId="43" xr:uid="{FC4DF120-F0D2-4E20-9BA8-A02C9C04BCB6}"/>
    <cellStyle name="Standard 7 3" xfId="35" xr:uid="{7971BB2E-838E-4121-B7BB-845BF398021C}"/>
    <cellStyle name="Standard 7 4" xfId="26" xr:uid="{998AA306-0CA1-41F4-B810-8F7A618C64CF}"/>
    <cellStyle name="Standard 8" xfId="27" xr:uid="{E08E3F4F-042E-4F1C-A475-3DC1F6B9B1A0}"/>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9" defaultPivotStyle="PivotStyleLight16"/>
  <colors>
    <mruColors>
      <color rgb="FF99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5" fmlaLink="$S$37" fmlaRange="$V$69:$V$71" noThreeD="1" sel="1" val="0"/>
</file>

<file path=xl/ctrlProps/ctrlProp10.xml><?xml version="1.0" encoding="utf-8"?>
<formControlPr xmlns="http://schemas.microsoft.com/office/spreadsheetml/2009/9/main" objectType="Drop" dropStyle="combo" dx="15" fmlaLink="$S$70" fmlaRange="$V$69:$V$71" noThreeD="1" sel="1" val="0"/>
</file>

<file path=xl/ctrlProps/ctrlProp11.xml><?xml version="1.0" encoding="utf-8"?>
<formControlPr xmlns="http://schemas.microsoft.com/office/spreadsheetml/2009/9/main" objectType="Drop" dropStyle="combo" dx="15" fmlaLink="$S$49" fmlaRange="$V$69:$V$71" noThreeD="1" sel="1" val="0"/>
</file>

<file path=xl/ctrlProps/ctrlProp12.xml><?xml version="1.0" encoding="utf-8"?>
<formControlPr xmlns="http://schemas.microsoft.com/office/spreadsheetml/2009/9/main" objectType="Drop" dropStyle="combo" dx="15" fmlaLink="$S$38" fmlaRange="$V$69:$V$71" noThreeD="1" sel="1" val="0"/>
</file>

<file path=xl/ctrlProps/ctrlProp13.xml><?xml version="1.0" encoding="utf-8"?>
<formControlPr xmlns="http://schemas.microsoft.com/office/spreadsheetml/2009/9/main" objectType="Drop" dropStyle="combo" dx="15" fmlaLink="$S$57" fmlaRange="$V$69:$V$71" noThreeD="1" sel="1" val="0"/>
</file>

<file path=xl/ctrlProps/ctrlProp14.xml><?xml version="1.0" encoding="utf-8"?>
<formControlPr xmlns="http://schemas.microsoft.com/office/spreadsheetml/2009/9/main" objectType="Drop" dropStyle="combo" dx="15" fmlaLink="$S$58" fmlaRange="$V$69:$V$71" noThreeD="1" sel="1" val="0"/>
</file>

<file path=xl/ctrlProps/ctrlProp15.xml><?xml version="1.0" encoding="utf-8"?>
<formControlPr xmlns="http://schemas.microsoft.com/office/spreadsheetml/2009/9/main" objectType="Drop" dropStyle="combo" dx="15" fmlaLink="$S$59" fmlaRange="$V$69:$V$71" noThreeD="1" sel="1" val="0"/>
</file>

<file path=xl/ctrlProps/ctrlProp16.xml><?xml version="1.0" encoding="utf-8"?>
<formControlPr xmlns="http://schemas.microsoft.com/office/spreadsheetml/2009/9/main" objectType="Drop" dropStyle="combo" dx="15" fmlaLink="$S$60" fmlaRange="$V$69:$V$71" noThreeD="1" sel="1" val="0"/>
</file>

<file path=xl/ctrlProps/ctrlProp17.xml><?xml version="1.0" encoding="utf-8"?>
<formControlPr xmlns="http://schemas.microsoft.com/office/spreadsheetml/2009/9/main" objectType="Drop" dropStyle="combo" dx="15" fmlaLink="$S$61" fmlaRange="$V$69:$V$71" noThreeD="1" sel="1" val="0"/>
</file>

<file path=xl/ctrlProps/ctrlProp18.xml><?xml version="1.0" encoding="utf-8"?>
<formControlPr xmlns="http://schemas.microsoft.com/office/spreadsheetml/2009/9/main" objectType="Drop" dropStyle="combo" dx="15" fmlaLink="$S$64" fmlaRange="$V$69:$V$71" noThreeD="1" sel="1" val="0"/>
</file>

<file path=xl/ctrlProps/ctrlProp19.xml><?xml version="1.0" encoding="utf-8"?>
<formControlPr xmlns="http://schemas.microsoft.com/office/spreadsheetml/2009/9/main" objectType="Drop" dropStyle="combo" dx="15" fmlaLink="$S$62" fmlaRange="$V$69:$V$71" noThreeD="1" sel="1" val="0"/>
</file>

<file path=xl/ctrlProps/ctrlProp2.xml><?xml version="1.0" encoding="utf-8"?>
<formControlPr xmlns="http://schemas.microsoft.com/office/spreadsheetml/2009/9/main" objectType="Drop" dropStyle="combo" dx="15" fmlaLink="$S$42" fmlaRange="$V$69:$V$71" noThreeD="1" sel="1" val="0"/>
</file>

<file path=xl/ctrlProps/ctrlProp20.xml><?xml version="1.0" encoding="utf-8"?>
<formControlPr xmlns="http://schemas.microsoft.com/office/spreadsheetml/2009/9/main" objectType="Drop" dropStyle="combo" dx="15" fmlaLink="$S$63" fmlaRange="$V$69:$V$71" noThreeD="1" sel="1" val="0"/>
</file>

<file path=xl/ctrlProps/ctrlProp3.xml><?xml version="1.0" encoding="utf-8"?>
<formControlPr xmlns="http://schemas.microsoft.com/office/spreadsheetml/2009/9/main" objectType="Drop" dropStyle="combo" dx="15" fmlaLink="$S$45" fmlaRange="$V$69:$V$71" noThreeD="1" sel="1" val="0"/>
</file>

<file path=xl/ctrlProps/ctrlProp4.xml><?xml version="1.0" encoding="utf-8"?>
<formControlPr xmlns="http://schemas.microsoft.com/office/spreadsheetml/2009/9/main" objectType="Drop" dropStyle="combo" dx="15" fmlaLink="$S$46" fmlaRange="$V$69:$V$71" noThreeD="1" sel="1" val="0"/>
</file>

<file path=xl/ctrlProps/ctrlProp5.xml><?xml version="1.0" encoding="utf-8"?>
<formControlPr xmlns="http://schemas.microsoft.com/office/spreadsheetml/2009/9/main" objectType="Drop" dropStyle="combo" dx="15" fmlaLink="$S$52" fmlaRange="$V$69:$V$71" noThreeD="1" sel="1" val="0"/>
</file>

<file path=xl/ctrlProps/ctrlProp6.xml><?xml version="1.0" encoding="utf-8"?>
<formControlPr xmlns="http://schemas.microsoft.com/office/spreadsheetml/2009/9/main" objectType="Drop" dropStyle="combo" dx="15" fmlaLink="$S$53" fmlaRange="$V$69:$V$71" noThreeD="1" sel="1" val="0"/>
</file>

<file path=xl/ctrlProps/ctrlProp7.xml><?xml version="1.0" encoding="utf-8"?>
<formControlPr xmlns="http://schemas.microsoft.com/office/spreadsheetml/2009/9/main" objectType="Drop" dropStyle="combo" dx="15" fmlaLink="$S$54" fmlaRange="$V$69:$V$71" noThreeD="1" sel="1" val="0"/>
</file>

<file path=xl/ctrlProps/ctrlProp8.xml><?xml version="1.0" encoding="utf-8"?>
<formControlPr xmlns="http://schemas.microsoft.com/office/spreadsheetml/2009/9/main" objectType="Drop" dropStyle="combo" dx="15" fmlaLink="$S$68" fmlaRange="$V$69:$V$71" noThreeD="1" sel="1" val="0"/>
</file>

<file path=xl/ctrlProps/ctrlProp9.xml><?xml version="1.0" encoding="utf-8"?>
<formControlPr xmlns="http://schemas.microsoft.com/office/spreadsheetml/2009/9/main" objectType="Drop" dropStyle="combo" dx="15" fmlaLink="$S$69" fmlaRange="$V$69:$V$71"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29</xdr:row>
      <xdr:rowOff>9525</xdr:rowOff>
    </xdr:from>
    <xdr:to>
      <xdr:col>4</xdr:col>
      <xdr:colOff>488064</xdr:colOff>
      <xdr:row>34</xdr:row>
      <xdr:rowOff>9525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6" y="4676775"/>
          <a:ext cx="2278763"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35</xdr:row>
          <xdr:rowOff>190500</xdr:rowOff>
        </xdr:from>
        <xdr:to>
          <xdr:col>15</xdr:col>
          <xdr:colOff>0</xdr:colOff>
          <xdr:row>37</xdr:row>
          <xdr:rowOff>9525</xdr:rowOff>
        </xdr:to>
        <xdr:sp macro="" textlink="">
          <xdr:nvSpPr>
            <xdr:cNvPr id="6319" name="Drop Down 175" hidden="1">
              <a:extLst>
                <a:ext uri="{63B3BB69-23CF-44E3-9099-C40C66FF867C}">
                  <a14:compatExt spid="_x0000_s6319"/>
                </a:ext>
                <a:ext uri="{FF2B5EF4-FFF2-40B4-BE49-F238E27FC236}">
                  <a16:creationId xmlns:a16="http://schemas.microsoft.com/office/drawing/2014/main" id="{00000000-0008-0000-02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400050</xdr:colOff>
          <xdr:row>41</xdr:row>
          <xdr:rowOff>0</xdr:rowOff>
        </xdr:from>
        <xdr:to>
          <xdr:col>15</xdr:col>
          <xdr:colOff>9525</xdr:colOff>
          <xdr:row>42</xdr:row>
          <xdr:rowOff>9525</xdr:rowOff>
        </xdr:to>
        <xdr:sp macro="" textlink="">
          <xdr:nvSpPr>
            <xdr:cNvPr id="6320" name="Drop Down 176" hidden="1">
              <a:extLst>
                <a:ext uri="{63B3BB69-23CF-44E3-9099-C40C66FF867C}">
                  <a14:compatExt spid="_x0000_s6320"/>
                </a:ext>
                <a:ext uri="{FF2B5EF4-FFF2-40B4-BE49-F238E27FC236}">
                  <a16:creationId xmlns:a16="http://schemas.microsoft.com/office/drawing/2014/main" id="{00000000-0008-0000-02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0</xdr:rowOff>
        </xdr:from>
        <xdr:to>
          <xdr:col>15</xdr:col>
          <xdr:colOff>0</xdr:colOff>
          <xdr:row>45</xdr:row>
          <xdr:rowOff>9525</xdr:rowOff>
        </xdr:to>
        <xdr:sp macro="" textlink="">
          <xdr:nvSpPr>
            <xdr:cNvPr id="6321" name="Drop Down 177" hidden="1">
              <a:extLst>
                <a:ext uri="{63B3BB69-23CF-44E3-9099-C40C66FF867C}">
                  <a14:compatExt spid="_x0000_s6321"/>
                </a:ext>
                <a:ext uri="{FF2B5EF4-FFF2-40B4-BE49-F238E27FC236}">
                  <a16:creationId xmlns:a16="http://schemas.microsoft.com/office/drawing/2014/main" id="{00000000-0008-0000-02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171450</xdr:rowOff>
        </xdr:from>
        <xdr:to>
          <xdr:col>15</xdr:col>
          <xdr:colOff>0</xdr:colOff>
          <xdr:row>46</xdr:row>
          <xdr:rowOff>9525</xdr:rowOff>
        </xdr:to>
        <xdr:sp macro="" textlink="">
          <xdr:nvSpPr>
            <xdr:cNvPr id="6322" name="Drop Down 178" hidden="1">
              <a:extLst>
                <a:ext uri="{63B3BB69-23CF-44E3-9099-C40C66FF867C}">
                  <a14:compatExt spid="_x0000_s6322"/>
                </a:ext>
                <a:ext uri="{FF2B5EF4-FFF2-40B4-BE49-F238E27FC236}">
                  <a16:creationId xmlns:a16="http://schemas.microsoft.com/office/drawing/2014/main" id="{00000000-0008-0000-02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15</xdr:col>
          <xdr:colOff>0</xdr:colOff>
          <xdr:row>52</xdr:row>
          <xdr:rowOff>9525</xdr:rowOff>
        </xdr:to>
        <xdr:sp macro="" textlink="">
          <xdr:nvSpPr>
            <xdr:cNvPr id="6323" name="Drop Down 179" hidden="1">
              <a:extLst>
                <a:ext uri="{63B3BB69-23CF-44E3-9099-C40C66FF867C}">
                  <a14:compatExt spid="_x0000_s6323"/>
                </a:ext>
                <a:ext uri="{FF2B5EF4-FFF2-40B4-BE49-F238E27FC236}">
                  <a16:creationId xmlns:a16="http://schemas.microsoft.com/office/drawing/2014/main" id="{00000000-0008-0000-02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15</xdr:col>
          <xdr:colOff>0</xdr:colOff>
          <xdr:row>53</xdr:row>
          <xdr:rowOff>9525</xdr:rowOff>
        </xdr:to>
        <xdr:sp macro="" textlink="">
          <xdr:nvSpPr>
            <xdr:cNvPr id="6324" name="Drop Down 180" hidden="1">
              <a:extLst>
                <a:ext uri="{63B3BB69-23CF-44E3-9099-C40C66FF867C}">
                  <a14:compatExt spid="_x0000_s6324"/>
                </a:ext>
                <a:ext uri="{FF2B5EF4-FFF2-40B4-BE49-F238E27FC236}">
                  <a16:creationId xmlns:a16="http://schemas.microsoft.com/office/drawing/2014/main" id="{00000000-0008-0000-02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0</xdr:colOff>
          <xdr:row>54</xdr:row>
          <xdr:rowOff>9525</xdr:rowOff>
        </xdr:to>
        <xdr:sp macro="" textlink="">
          <xdr:nvSpPr>
            <xdr:cNvPr id="6325" name="Drop Down 181" hidden="1">
              <a:extLst>
                <a:ext uri="{63B3BB69-23CF-44E3-9099-C40C66FF867C}">
                  <a14:compatExt spid="_x0000_s6325"/>
                </a:ext>
                <a:ext uri="{FF2B5EF4-FFF2-40B4-BE49-F238E27FC236}">
                  <a16:creationId xmlns:a16="http://schemas.microsoft.com/office/drawing/2014/main" id="{00000000-0008-0000-0200-0000B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0</xdr:rowOff>
        </xdr:from>
        <xdr:to>
          <xdr:col>15</xdr:col>
          <xdr:colOff>0</xdr:colOff>
          <xdr:row>68</xdr:row>
          <xdr:rowOff>9525</xdr:rowOff>
        </xdr:to>
        <xdr:sp macro="" textlink="">
          <xdr:nvSpPr>
            <xdr:cNvPr id="6330" name="Drop Down 186" hidden="1">
              <a:extLst>
                <a:ext uri="{63B3BB69-23CF-44E3-9099-C40C66FF867C}">
                  <a14:compatExt spid="_x0000_s6330"/>
                </a:ext>
                <a:ext uri="{FF2B5EF4-FFF2-40B4-BE49-F238E27FC236}">
                  <a16:creationId xmlns:a16="http://schemas.microsoft.com/office/drawing/2014/main" id="{00000000-0008-0000-0200-0000B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68</xdr:row>
          <xdr:rowOff>0</xdr:rowOff>
        </xdr:from>
        <xdr:to>
          <xdr:col>15</xdr:col>
          <xdr:colOff>0</xdr:colOff>
          <xdr:row>69</xdr:row>
          <xdr:rowOff>9525</xdr:rowOff>
        </xdr:to>
        <xdr:sp macro="" textlink="">
          <xdr:nvSpPr>
            <xdr:cNvPr id="6331" name="Drop Down 187" hidden="1">
              <a:extLst>
                <a:ext uri="{63B3BB69-23CF-44E3-9099-C40C66FF867C}">
                  <a14:compatExt spid="_x0000_s6331"/>
                </a:ext>
                <a:ext uri="{FF2B5EF4-FFF2-40B4-BE49-F238E27FC236}">
                  <a16:creationId xmlns:a16="http://schemas.microsoft.com/office/drawing/2014/main" id="{00000000-0008-0000-0200-0000B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15</xdr:col>
          <xdr:colOff>0</xdr:colOff>
          <xdr:row>70</xdr:row>
          <xdr:rowOff>9525</xdr:rowOff>
        </xdr:to>
        <xdr:sp macro="" textlink="">
          <xdr:nvSpPr>
            <xdr:cNvPr id="6332" name="Drop Down 188" hidden="1">
              <a:extLst>
                <a:ext uri="{63B3BB69-23CF-44E3-9099-C40C66FF867C}">
                  <a14:compatExt spid="_x0000_s6332"/>
                </a:ext>
                <a:ext uri="{FF2B5EF4-FFF2-40B4-BE49-F238E27FC236}">
                  <a16:creationId xmlns:a16="http://schemas.microsoft.com/office/drawing/2014/main" id="{00000000-0008-0000-0200-0000B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0</xdr:rowOff>
        </xdr:from>
        <xdr:to>
          <xdr:col>15</xdr:col>
          <xdr:colOff>0</xdr:colOff>
          <xdr:row>49</xdr:row>
          <xdr:rowOff>9525</xdr:rowOff>
        </xdr:to>
        <xdr:sp macro="" textlink="">
          <xdr:nvSpPr>
            <xdr:cNvPr id="6350" name="Drop Down 206" hidden="1">
              <a:extLst>
                <a:ext uri="{63B3BB69-23CF-44E3-9099-C40C66FF867C}">
                  <a14:compatExt spid="_x0000_s6350"/>
                </a:ext>
                <a:ext uri="{FF2B5EF4-FFF2-40B4-BE49-F238E27FC236}">
                  <a16:creationId xmlns:a16="http://schemas.microsoft.com/office/drawing/2014/main" id="{00000000-0008-0000-0200-0000C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180975</xdr:rowOff>
        </xdr:from>
        <xdr:to>
          <xdr:col>15</xdr:col>
          <xdr:colOff>0</xdr:colOff>
          <xdr:row>38</xdr:row>
          <xdr:rowOff>9525</xdr:rowOff>
        </xdr:to>
        <xdr:sp macro="" textlink="">
          <xdr:nvSpPr>
            <xdr:cNvPr id="6360" name="Drop Down 216" hidden="1">
              <a:extLst>
                <a:ext uri="{63B3BB69-23CF-44E3-9099-C40C66FF867C}">
                  <a14:compatExt spid="_x0000_s6360"/>
                </a:ext>
                <a:ext uri="{FF2B5EF4-FFF2-40B4-BE49-F238E27FC236}">
                  <a16:creationId xmlns:a16="http://schemas.microsoft.com/office/drawing/2014/main" id="{00000000-0008-0000-0200-0000D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161925</xdr:rowOff>
        </xdr:from>
        <xdr:to>
          <xdr:col>15</xdr:col>
          <xdr:colOff>0</xdr:colOff>
          <xdr:row>56</xdr:row>
          <xdr:rowOff>152400</xdr:rowOff>
        </xdr:to>
        <xdr:sp macro="" textlink="">
          <xdr:nvSpPr>
            <xdr:cNvPr id="6373" name="Drop Down 229" hidden="1">
              <a:extLst>
                <a:ext uri="{63B3BB69-23CF-44E3-9099-C40C66FF867C}">
                  <a14:compatExt spid="_x0000_s6373"/>
                </a:ext>
                <a:ext uri="{FF2B5EF4-FFF2-40B4-BE49-F238E27FC236}">
                  <a16:creationId xmlns:a16="http://schemas.microsoft.com/office/drawing/2014/main" id="{00000000-0008-0000-0200-0000E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133350</xdr:rowOff>
        </xdr:from>
        <xdr:to>
          <xdr:col>15</xdr:col>
          <xdr:colOff>0</xdr:colOff>
          <xdr:row>57</xdr:row>
          <xdr:rowOff>142875</xdr:rowOff>
        </xdr:to>
        <xdr:sp macro="" textlink="">
          <xdr:nvSpPr>
            <xdr:cNvPr id="6374" name="Drop Down 230" hidden="1">
              <a:extLst>
                <a:ext uri="{63B3BB69-23CF-44E3-9099-C40C66FF867C}">
                  <a14:compatExt spid="_x0000_s6374"/>
                </a:ext>
                <a:ext uri="{FF2B5EF4-FFF2-40B4-BE49-F238E27FC236}">
                  <a16:creationId xmlns:a16="http://schemas.microsoft.com/office/drawing/2014/main" id="{00000000-0008-0000-0200-0000E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142875</xdr:rowOff>
        </xdr:from>
        <xdr:to>
          <xdr:col>15</xdr:col>
          <xdr:colOff>0</xdr:colOff>
          <xdr:row>58</xdr:row>
          <xdr:rowOff>152400</xdr:rowOff>
        </xdr:to>
        <xdr:sp macro="" textlink="">
          <xdr:nvSpPr>
            <xdr:cNvPr id="6376" name="Drop Down 232" hidden="1">
              <a:extLst>
                <a:ext uri="{63B3BB69-23CF-44E3-9099-C40C66FF867C}">
                  <a14:compatExt spid="_x0000_s6376"/>
                </a:ext>
                <a:ext uri="{FF2B5EF4-FFF2-40B4-BE49-F238E27FC236}">
                  <a16:creationId xmlns:a16="http://schemas.microsoft.com/office/drawing/2014/main" id="{00000000-0008-0000-0200-0000E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152400</xdr:rowOff>
        </xdr:from>
        <xdr:to>
          <xdr:col>15</xdr:col>
          <xdr:colOff>0</xdr:colOff>
          <xdr:row>59</xdr:row>
          <xdr:rowOff>161925</xdr:rowOff>
        </xdr:to>
        <xdr:sp macro="" textlink="">
          <xdr:nvSpPr>
            <xdr:cNvPr id="6377" name="Drop Down 233" hidden="1">
              <a:extLst>
                <a:ext uri="{63B3BB69-23CF-44E3-9099-C40C66FF867C}">
                  <a14:compatExt spid="_x0000_s6377"/>
                </a:ext>
                <a:ext uri="{FF2B5EF4-FFF2-40B4-BE49-F238E27FC236}">
                  <a16:creationId xmlns:a16="http://schemas.microsoft.com/office/drawing/2014/main" id="{00000000-0008-0000-0200-0000E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59</xdr:row>
          <xdr:rowOff>142875</xdr:rowOff>
        </xdr:from>
        <xdr:to>
          <xdr:col>15</xdr:col>
          <xdr:colOff>0</xdr:colOff>
          <xdr:row>60</xdr:row>
          <xdr:rowOff>152400</xdr:rowOff>
        </xdr:to>
        <xdr:sp macro="" textlink="">
          <xdr:nvSpPr>
            <xdr:cNvPr id="6379" name="Drop Down 235" hidden="1">
              <a:extLst>
                <a:ext uri="{63B3BB69-23CF-44E3-9099-C40C66FF867C}">
                  <a14:compatExt spid="_x0000_s6379"/>
                </a:ext>
                <a:ext uri="{FF2B5EF4-FFF2-40B4-BE49-F238E27FC236}">
                  <a16:creationId xmlns:a16="http://schemas.microsoft.com/office/drawing/2014/main" id="{00000000-0008-0000-0200-0000E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161925</xdr:rowOff>
        </xdr:from>
        <xdr:to>
          <xdr:col>15</xdr:col>
          <xdr:colOff>0</xdr:colOff>
          <xdr:row>64</xdr:row>
          <xdr:rowOff>0</xdr:rowOff>
        </xdr:to>
        <xdr:sp macro="" textlink="">
          <xdr:nvSpPr>
            <xdr:cNvPr id="6382" name="Drop Down 238" hidden="1">
              <a:extLst>
                <a:ext uri="{63B3BB69-23CF-44E3-9099-C40C66FF867C}">
                  <a14:compatExt spid="_x0000_s6382"/>
                </a:ext>
                <a:ext uri="{FF2B5EF4-FFF2-40B4-BE49-F238E27FC236}">
                  <a16:creationId xmlns:a16="http://schemas.microsoft.com/office/drawing/2014/main" id="{00000000-0008-0000-0200-0000E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152400</xdr:rowOff>
        </xdr:from>
        <xdr:to>
          <xdr:col>15</xdr:col>
          <xdr:colOff>0</xdr:colOff>
          <xdr:row>61</xdr:row>
          <xdr:rowOff>161925</xdr:rowOff>
        </xdr:to>
        <xdr:sp macro="" textlink="">
          <xdr:nvSpPr>
            <xdr:cNvPr id="6384" name="Drop Down 240" hidden="1">
              <a:extLst>
                <a:ext uri="{63B3BB69-23CF-44E3-9099-C40C66FF867C}">
                  <a14:compatExt spid="_x0000_s6384"/>
                </a:ext>
                <a:ext uri="{FF2B5EF4-FFF2-40B4-BE49-F238E27FC236}">
                  <a16:creationId xmlns:a16="http://schemas.microsoft.com/office/drawing/2014/main" id="{00000000-0008-0000-0200-0000F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161925</xdr:rowOff>
        </xdr:from>
        <xdr:to>
          <xdr:col>15</xdr:col>
          <xdr:colOff>0</xdr:colOff>
          <xdr:row>63</xdr:row>
          <xdr:rowOff>0</xdr:rowOff>
        </xdr:to>
        <xdr:sp macro="" textlink="">
          <xdr:nvSpPr>
            <xdr:cNvPr id="6385" name="Drop Down 241" hidden="1">
              <a:extLst>
                <a:ext uri="{63B3BB69-23CF-44E3-9099-C40C66FF867C}">
                  <a14:compatExt spid="_x0000_s6385"/>
                </a:ext>
                <a:ext uri="{FF2B5EF4-FFF2-40B4-BE49-F238E27FC236}">
                  <a16:creationId xmlns:a16="http://schemas.microsoft.com/office/drawing/2014/main" id="{00000000-0008-0000-0200-0000F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8"/>
  <sheetViews>
    <sheetView showGridLines="0" tabSelected="1" zoomScaleNormal="100" zoomScaleSheetLayoutView="100" workbookViewId="0"/>
  </sheetViews>
  <sheetFormatPr baseColWidth="10" defaultColWidth="11" defaultRowHeight="14.25" x14ac:dyDescent="0.2"/>
  <cols>
    <col min="1" max="1" width="1.5703125" style="3" customWidth="1"/>
    <col min="2" max="2" width="2.85546875" style="3" customWidth="1"/>
    <col min="3" max="3" width="11" style="3"/>
    <col min="4" max="4" width="11.28515625" style="3" bestFit="1" customWidth="1"/>
    <col min="5" max="9" width="11" style="3"/>
    <col min="10" max="10" width="14.28515625" style="3" customWidth="1"/>
    <col min="11" max="16384" width="11" style="3"/>
  </cols>
  <sheetData>
    <row r="1" spans="2:3" ht="18" x14ac:dyDescent="0.25">
      <c r="B1" s="6" t="s">
        <v>46</v>
      </c>
    </row>
    <row r="2" spans="2:3" ht="18" x14ac:dyDescent="0.25">
      <c r="B2" s="163" t="s">
        <v>168</v>
      </c>
    </row>
    <row r="3" spans="2:3" ht="18" x14ac:dyDescent="0.25">
      <c r="B3" s="6"/>
    </row>
    <row r="4" spans="2:3" x14ac:dyDescent="0.2">
      <c r="B4" s="3" t="s">
        <v>49</v>
      </c>
    </row>
    <row r="6" spans="2:3" x14ac:dyDescent="0.2">
      <c r="B6" s="4"/>
      <c r="C6" s="3" t="s">
        <v>47</v>
      </c>
    </row>
    <row r="8" spans="2:3" x14ac:dyDescent="0.2">
      <c r="B8" s="5"/>
      <c r="C8" s="3" t="s">
        <v>45</v>
      </c>
    </row>
    <row r="10" spans="2:3" x14ac:dyDescent="0.2">
      <c r="C10" s="3" t="s">
        <v>50</v>
      </c>
    </row>
    <row r="12" spans="2:3" x14ac:dyDescent="0.2">
      <c r="B12" s="3" t="s">
        <v>48</v>
      </c>
    </row>
    <row r="14" spans="2:3" x14ac:dyDescent="0.2">
      <c r="B14" s="79" t="s">
        <v>172</v>
      </c>
    </row>
    <row r="15" spans="2:3" x14ac:dyDescent="0.2">
      <c r="B15" s="79" t="s">
        <v>170</v>
      </c>
    </row>
    <row r="16" spans="2:3" x14ac:dyDescent="0.2">
      <c r="B16" s="79" t="s">
        <v>171</v>
      </c>
    </row>
    <row r="18" spans="2:8" x14ac:dyDescent="0.2">
      <c r="B18" s="3" t="s">
        <v>61</v>
      </c>
    </row>
    <row r="19" spans="2:8" x14ac:dyDescent="0.2">
      <c r="B19" s="79" t="s">
        <v>173</v>
      </c>
    </row>
    <row r="21" spans="2:8" x14ac:dyDescent="0.2">
      <c r="B21" s="260" t="s">
        <v>183</v>
      </c>
      <c r="C21" s="259"/>
      <c r="D21" s="259"/>
      <c r="E21" s="259"/>
      <c r="F21" s="259"/>
      <c r="G21" s="259"/>
      <c r="H21" s="259"/>
    </row>
    <row r="22" spans="2:8" x14ac:dyDescent="0.2">
      <c r="B22" s="259" t="s">
        <v>179</v>
      </c>
      <c r="C22" s="259"/>
      <c r="D22" s="259"/>
      <c r="E22" s="259"/>
      <c r="F22" s="259"/>
      <c r="G22" s="259"/>
      <c r="H22" s="259"/>
    </row>
    <row r="23" spans="2:8" x14ac:dyDescent="0.2">
      <c r="B23" s="259" t="s">
        <v>180</v>
      </c>
      <c r="C23" s="259"/>
      <c r="D23" s="259"/>
      <c r="E23" s="259"/>
      <c r="F23" s="259"/>
      <c r="G23" s="259"/>
      <c r="H23" s="259"/>
    </row>
    <row r="24" spans="2:8" x14ac:dyDescent="0.2">
      <c r="B24" s="259" t="s">
        <v>181</v>
      </c>
      <c r="C24" s="259"/>
      <c r="D24" s="259"/>
      <c r="E24" s="259"/>
      <c r="F24" s="259"/>
      <c r="G24" s="259"/>
      <c r="H24" s="259"/>
    </row>
    <row r="25" spans="2:8" x14ac:dyDescent="0.2">
      <c r="B25" s="259" t="s">
        <v>182</v>
      </c>
      <c r="C25" s="259"/>
      <c r="D25" s="259"/>
      <c r="E25" s="259"/>
      <c r="F25" s="259"/>
      <c r="G25" s="259"/>
      <c r="H25" s="259"/>
    </row>
    <row r="26" spans="2:8" x14ac:dyDescent="0.2">
      <c r="B26" s="259"/>
      <c r="C26" s="259"/>
      <c r="D26" s="259"/>
      <c r="E26" s="259"/>
      <c r="F26" s="259"/>
      <c r="G26" s="259"/>
      <c r="H26" s="259"/>
    </row>
    <row r="27" spans="2:8" x14ac:dyDescent="0.2">
      <c r="B27" s="79" t="s">
        <v>178</v>
      </c>
    </row>
    <row r="37" spans="3:5" x14ac:dyDescent="0.2">
      <c r="C37" s="257" t="s">
        <v>177</v>
      </c>
      <c r="D37" s="258">
        <v>46080</v>
      </c>
      <c r="E37" s="257" t="s">
        <v>176</v>
      </c>
    </row>
    <row r="38" spans="3:5" x14ac:dyDescent="0.2">
      <c r="D38" s="289">
        <v>46136</v>
      </c>
      <c r="E38" s="259" t="s">
        <v>184</v>
      </c>
    </row>
  </sheetData>
  <sheetProtection algorithmName="SHA-512" hashValue="DakmW448bdTt/TA8b6j2Dvo7mi4vbmBcv5bLuBxYuO0+j1jK5EH8uYjZ6oSgVF+p4cwbxz4iUzRGVtl8ROLmTg==" saltValue="qDQqdSwVSP42Eu0ZQaohdQ==" spinCount="100000" sheet="1" objects="1" scenarios="1"/>
  <printOptions horizontalCentered="1"/>
  <pageMargins left="0.59055118110236227" right="0.59055118110236227" top="0.59055118110236227" bottom="0.59055118110236227" header="0.31496062992125984" footer="0.39370078740157483"/>
  <pageSetup paperSize="9" scale="94" fitToWidth="2" fitToHeight="2" orientation="portrait" r:id="rId1"/>
  <headerFooter>
    <oddFooter>&amp;L&amp;"Arial,Standard"&amp;10Ministerium für Ernährung, Ländlichen Raum und Verbraucherschutz&amp;R&amp;"Arial,Standard"&amp;10FAKT II G6 - Version 5.1, 27.02.2026</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9"/>
  <sheetViews>
    <sheetView showGridLines="0" zoomScaleNormal="100" zoomScaleSheetLayoutView="100" workbookViewId="0"/>
  </sheetViews>
  <sheetFormatPr baseColWidth="10" defaultColWidth="11" defaultRowHeight="14.25" x14ac:dyDescent="0.2"/>
  <cols>
    <col min="1" max="1" width="5.5703125" style="94" customWidth="1"/>
    <col min="2" max="2" width="110" style="91" bestFit="1" customWidth="1"/>
    <col min="3" max="16384" width="11" style="3"/>
  </cols>
  <sheetData>
    <row r="1" spans="1:2" ht="18" x14ac:dyDescent="0.2">
      <c r="A1" s="92" t="s">
        <v>169</v>
      </c>
    </row>
    <row r="3" spans="1:2" ht="86.25" x14ac:dyDescent="0.2">
      <c r="A3" s="93" t="s">
        <v>51</v>
      </c>
      <c r="B3" s="95" t="s">
        <v>140</v>
      </c>
    </row>
    <row r="4" spans="1:2" ht="15" x14ac:dyDescent="0.2">
      <c r="A4" s="93"/>
    </row>
    <row r="5" spans="1:2" ht="29.25" x14ac:dyDescent="0.2">
      <c r="A5" s="93" t="s">
        <v>52</v>
      </c>
      <c r="B5" s="95" t="s">
        <v>124</v>
      </c>
    </row>
    <row r="6" spans="1:2" ht="15" x14ac:dyDescent="0.2">
      <c r="A6" s="93"/>
    </row>
    <row r="7" spans="1:2" ht="29.25" x14ac:dyDescent="0.2">
      <c r="A7" s="93" t="s">
        <v>53</v>
      </c>
      <c r="B7" s="95" t="s">
        <v>125</v>
      </c>
    </row>
    <row r="8" spans="1:2" ht="15" x14ac:dyDescent="0.2">
      <c r="A8" s="93"/>
    </row>
    <row r="9" spans="1:2" ht="50.25" customHeight="1" x14ac:dyDescent="0.2">
      <c r="A9" s="93" t="s">
        <v>54</v>
      </c>
      <c r="B9" s="95" t="s">
        <v>126</v>
      </c>
    </row>
    <row r="11" spans="1:2" ht="49.5" customHeight="1" x14ac:dyDescent="0.2">
      <c r="A11" s="93" t="s">
        <v>55</v>
      </c>
      <c r="B11" s="95" t="s">
        <v>138</v>
      </c>
    </row>
    <row r="13" spans="1:2" ht="57.75" x14ac:dyDescent="0.2">
      <c r="A13" s="93" t="s">
        <v>56</v>
      </c>
      <c r="B13" s="95" t="s">
        <v>137</v>
      </c>
    </row>
    <row r="15" spans="1:2" ht="57.75" x14ac:dyDescent="0.2">
      <c r="A15" s="93" t="s">
        <v>57</v>
      </c>
      <c r="B15" s="95" t="s">
        <v>136</v>
      </c>
    </row>
    <row r="17" spans="1:2" ht="57.75" x14ac:dyDescent="0.2">
      <c r="A17" s="93" t="s">
        <v>58</v>
      </c>
      <c r="B17" s="95" t="s">
        <v>132</v>
      </c>
    </row>
    <row r="19" spans="1:2" ht="72" x14ac:dyDescent="0.2">
      <c r="A19" s="93" t="s">
        <v>59</v>
      </c>
      <c r="B19" s="95" t="s">
        <v>139</v>
      </c>
    </row>
    <row r="21" spans="1:2" ht="57.75" x14ac:dyDescent="0.2">
      <c r="A21" s="93" t="s">
        <v>60</v>
      </c>
      <c r="B21" s="95" t="s">
        <v>129</v>
      </c>
    </row>
    <row r="23" spans="1:2" ht="72" x14ac:dyDescent="0.2">
      <c r="A23" s="93" t="s">
        <v>117</v>
      </c>
      <c r="B23" s="95" t="s">
        <v>127</v>
      </c>
    </row>
    <row r="25" spans="1:2" s="79" customFormat="1" ht="57.75" x14ac:dyDescent="0.2">
      <c r="A25" s="93" t="s">
        <v>116</v>
      </c>
      <c r="B25" s="95" t="s">
        <v>130</v>
      </c>
    </row>
    <row r="27" spans="1:2" s="79" customFormat="1" ht="57.75" x14ac:dyDescent="0.2">
      <c r="A27" s="93" t="s">
        <v>118</v>
      </c>
      <c r="B27" s="95" t="s">
        <v>128</v>
      </c>
    </row>
    <row r="29" spans="1:2" ht="43.5" x14ac:dyDescent="0.2">
      <c r="A29" s="93" t="s">
        <v>151</v>
      </c>
      <c r="B29" s="97" t="s">
        <v>164</v>
      </c>
    </row>
  </sheetData>
  <sheetProtection algorithmName="SHA-512" hashValue="05RQTXmDgzOEcn3X99swwu6xnyQe3UpQBSjGTkcPdkIVXv25ZeVtfC8xN7RdCjlp3u5ogVf5igD/tCl9Ha0Wag==" saltValue="N53gytoIL59iKW6HRvjKpA==" spinCount="100000" sheet="1" objects="1" scenarios="1"/>
  <printOptions horizontalCentered="1"/>
  <pageMargins left="0.59055118110236227" right="0.59055118110236227" top="0.59055118110236227" bottom="0.59055118110236227" header="0.31496062992125984" footer="0.39370078740157483"/>
  <pageSetup paperSize="9" scale="77" orientation="portrait" r:id="rId1"/>
  <headerFooter>
    <oddFooter>&amp;L&amp;"Arial,Standard"&amp;10Ministerium für Ernährung, Ländlichen Raum und Verbraucherschutz&amp;R&amp;"Arial,Standard"&amp;10FAKT II G6 - Version 5.1, 27.02.2026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V99"/>
  <sheetViews>
    <sheetView showGridLines="0" zoomScaleNormal="100" zoomScaleSheetLayoutView="100" workbookViewId="0"/>
  </sheetViews>
  <sheetFormatPr baseColWidth="10" defaultColWidth="11.42578125" defaultRowHeight="12.75" x14ac:dyDescent="0.25"/>
  <cols>
    <col min="1" max="1" width="1.5703125" style="7" customWidth="1"/>
    <col min="2" max="2" width="5.140625" style="172" customWidth="1"/>
    <col min="3" max="4" width="7.140625" style="7" customWidth="1"/>
    <col min="5" max="5" width="5.140625" style="7" customWidth="1"/>
    <col min="6" max="6" width="2.5703125" style="7" customWidth="1"/>
    <col min="7" max="7" width="11.42578125" style="7" customWidth="1"/>
    <col min="8" max="8" width="6.140625" style="172" customWidth="1"/>
    <col min="9" max="9" width="2.5703125" style="172" customWidth="1"/>
    <col min="10" max="10" width="11.42578125" style="7" customWidth="1"/>
    <col min="11" max="11" width="6.140625" style="7" customWidth="1"/>
    <col min="12" max="12" width="2.5703125" style="7" customWidth="1"/>
    <col min="13" max="13" width="11.42578125" style="7" customWidth="1"/>
    <col min="14" max="14" width="6.140625" style="172" customWidth="1"/>
    <col min="15" max="15" width="11.42578125" style="7" customWidth="1"/>
    <col min="16" max="16" width="6.140625" style="7" customWidth="1"/>
    <col min="17" max="17" width="1.7109375" style="7" customWidth="1"/>
    <col min="18" max="18" width="14.28515625" style="7" customWidth="1"/>
    <col min="19" max="19" width="8.42578125" style="7" hidden="1" customWidth="1"/>
    <col min="20" max="20" width="18.42578125" style="7" hidden="1" customWidth="1"/>
    <col min="21" max="21" width="2" style="7" hidden="1" customWidth="1"/>
    <col min="22" max="22" width="6.7109375" style="7" hidden="1" customWidth="1"/>
    <col min="23" max="24" width="12.5703125" style="7" customWidth="1"/>
    <col min="25" max="16384" width="11.42578125" style="7"/>
  </cols>
  <sheetData>
    <row r="1" spans="2:256" ht="15" x14ac:dyDescent="0.25">
      <c r="B1" s="70" t="str">
        <f>IF(AND(F11="x",L11="x"),"Bitte nur ein Verfahren auswählen!","")</f>
        <v/>
      </c>
      <c r="C1" s="68"/>
      <c r="D1" s="70" t="str">
        <f>IF(AND(F11="X",T21=1),"Bei Endbelegung bitte keine Buchten bei Aufzucht bis 20kg eingeben!"," Bei Sortiermanagement Buchtenverteilung zu einem Zeitpunkt beispielhaft darstellen")</f>
        <v xml:space="preserve"> Bei Sortiermanagement Buchtenverteilung zu einem Zeitpunkt beispielhaft darstellen</v>
      </c>
      <c r="E1" s="68"/>
      <c r="F1" s="68"/>
      <c r="G1" s="68"/>
      <c r="H1" s="103"/>
      <c r="I1" s="69"/>
      <c r="J1" s="68"/>
      <c r="K1" s="68"/>
      <c r="L1" s="68"/>
      <c r="M1" s="68"/>
      <c r="N1" s="69"/>
      <c r="O1" s="68"/>
      <c r="P1" s="68"/>
      <c r="Q1" s="68"/>
      <c r="R1" s="68"/>
    </row>
    <row r="2" spans="2:256" ht="15" x14ac:dyDescent="0.25">
      <c r="B2" s="70" t="str">
        <f>IF(AND(T22&gt;0,T11=0),"Bitte Verfahren in Zeile 11 auswählen!","")</f>
        <v/>
      </c>
      <c r="C2" s="68"/>
      <c r="D2" s="68"/>
      <c r="E2" s="68"/>
      <c r="F2" s="68"/>
      <c r="G2" s="68"/>
      <c r="H2" s="70"/>
      <c r="I2" s="69"/>
      <c r="J2" s="68"/>
      <c r="K2" s="68"/>
      <c r="L2" s="68"/>
      <c r="M2" s="68"/>
      <c r="N2" s="69"/>
      <c r="O2" s="68"/>
      <c r="P2" s="68"/>
      <c r="Q2" s="68"/>
      <c r="R2" s="68"/>
    </row>
    <row r="3" spans="2:256" ht="6.75" customHeight="1" thickBot="1" x14ac:dyDescent="0.3">
      <c r="I3" s="104"/>
    </row>
    <row r="4" spans="2:256" ht="6.75" customHeight="1" x14ac:dyDescent="0.25">
      <c r="B4" s="8"/>
      <c r="C4" s="9"/>
      <c r="D4" s="9"/>
      <c r="E4" s="9"/>
      <c r="F4" s="9"/>
      <c r="G4" s="10"/>
      <c r="H4" s="11"/>
      <c r="I4" s="11"/>
      <c r="J4" s="12"/>
      <c r="K4" s="12"/>
      <c r="L4" s="12"/>
      <c r="M4" s="12"/>
      <c r="N4" s="12"/>
      <c r="O4" s="12"/>
      <c r="P4" s="12"/>
      <c r="Q4" s="9"/>
      <c r="R4" s="280" t="s">
        <v>18</v>
      </c>
      <c r="S4" s="186"/>
      <c r="T4" s="186"/>
      <c r="U4" s="186"/>
      <c r="V4" s="186"/>
      <c r="W4" s="186"/>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row>
    <row r="5" spans="2:256" ht="15" x14ac:dyDescent="0.25">
      <c r="B5" s="14" t="s">
        <v>34</v>
      </c>
      <c r="C5" s="15"/>
      <c r="D5" s="15"/>
      <c r="E5" s="15"/>
      <c r="F5" s="15"/>
      <c r="G5" s="16" t="s">
        <v>22</v>
      </c>
      <c r="H5" s="283"/>
      <c r="I5" s="283"/>
      <c r="J5" s="283"/>
      <c r="K5" s="283"/>
      <c r="L5" s="283"/>
      <c r="M5" s="283"/>
      <c r="N5" s="283"/>
      <c r="O5" s="283"/>
      <c r="P5" s="283"/>
      <c r="Q5" s="15"/>
      <c r="R5" s="281"/>
      <c r="S5" s="186"/>
      <c r="T5" s="186"/>
      <c r="U5" s="186"/>
      <c r="V5" s="186"/>
      <c r="W5" s="186"/>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row>
    <row r="6" spans="2:256" ht="6.75" customHeight="1" x14ac:dyDescent="0.25">
      <c r="B6" s="17"/>
      <c r="C6" s="15"/>
      <c r="D6" s="15"/>
      <c r="E6" s="15"/>
      <c r="F6" s="15"/>
      <c r="G6" s="18"/>
      <c r="H6" s="18"/>
      <c r="I6" s="18"/>
      <c r="J6" s="18"/>
      <c r="K6" s="18"/>
      <c r="L6" s="18"/>
      <c r="M6" s="18"/>
      <c r="N6" s="18"/>
      <c r="O6" s="18"/>
      <c r="P6" s="18"/>
      <c r="Q6" s="19"/>
      <c r="R6" s="282"/>
      <c r="S6" s="187"/>
      <c r="T6" s="187"/>
      <c r="U6" s="187"/>
      <c r="V6" s="187"/>
      <c r="W6" s="187"/>
    </row>
    <row r="7" spans="2:256" ht="15" customHeight="1" x14ac:dyDescent="0.25">
      <c r="B7" s="20" t="s">
        <v>37</v>
      </c>
      <c r="C7" s="21"/>
      <c r="D7" s="1"/>
      <c r="E7" s="15"/>
      <c r="F7" s="15"/>
      <c r="G7" s="16" t="s">
        <v>23</v>
      </c>
      <c r="H7" s="284"/>
      <c r="I7" s="284"/>
      <c r="J7" s="284"/>
      <c r="K7" s="284"/>
      <c r="L7" s="284"/>
      <c r="M7" s="284"/>
      <c r="N7" s="284"/>
      <c r="O7" s="284"/>
      <c r="P7" s="284"/>
      <c r="Q7" s="19"/>
      <c r="R7" s="22"/>
      <c r="S7" s="187"/>
      <c r="T7" s="187"/>
      <c r="U7" s="187"/>
      <c r="V7" s="187"/>
      <c r="W7" s="187"/>
    </row>
    <row r="8" spans="2:256" ht="6.75" customHeight="1" x14ac:dyDescent="0.25">
      <c r="B8" s="17"/>
      <c r="C8" s="15"/>
      <c r="D8" s="15"/>
      <c r="E8" s="15"/>
      <c r="F8" s="15"/>
      <c r="G8" s="18"/>
      <c r="H8" s="18"/>
      <c r="I8" s="18"/>
      <c r="J8" s="18"/>
      <c r="K8" s="18"/>
      <c r="L8" s="18"/>
      <c r="M8" s="18"/>
      <c r="N8" s="18"/>
      <c r="O8" s="18"/>
      <c r="P8" s="18"/>
      <c r="Q8" s="19"/>
      <c r="R8" s="22"/>
      <c r="S8" s="187"/>
      <c r="T8" s="187"/>
      <c r="U8" s="187"/>
      <c r="V8" s="187"/>
      <c r="W8" s="187"/>
    </row>
    <row r="9" spans="2:256" s="23" customFormat="1" ht="14.25" customHeight="1" x14ac:dyDescent="0.25">
      <c r="B9" s="287" t="s">
        <v>35</v>
      </c>
      <c r="C9" s="288"/>
      <c r="D9" s="288"/>
      <c r="E9" s="288"/>
      <c r="F9" s="288"/>
      <c r="G9" s="288"/>
      <c r="H9" s="288"/>
      <c r="I9" s="24"/>
      <c r="J9" s="25" t="s">
        <v>26</v>
      </c>
      <c r="K9" s="19"/>
      <c r="L9" s="30" t="s">
        <v>24</v>
      </c>
      <c r="M9" s="31" t="s">
        <v>25</v>
      </c>
      <c r="N9" s="19"/>
      <c r="Q9" s="19"/>
      <c r="R9" s="22"/>
      <c r="S9" s="188"/>
      <c r="T9" s="188"/>
      <c r="U9" s="188"/>
      <c r="V9" s="188"/>
      <c r="W9" s="188"/>
    </row>
    <row r="10" spans="2:256" ht="6.75" customHeight="1" x14ac:dyDescent="0.25">
      <c r="B10" s="17"/>
      <c r="C10" s="15"/>
      <c r="D10" s="15"/>
      <c r="E10" s="15"/>
      <c r="F10" s="15"/>
      <c r="G10" s="18"/>
      <c r="H10" s="18"/>
      <c r="I10" s="18"/>
      <c r="J10" s="18"/>
      <c r="K10" s="18"/>
      <c r="L10" s="18"/>
      <c r="M10" s="18"/>
      <c r="N10" s="18"/>
      <c r="O10" s="18"/>
      <c r="P10" s="18"/>
      <c r="Q10" s="19"/>
      <c r="R10" s="22"/>
      <c r="S10" s="187"/>
      <c r="T10" s="187"/>
      <c r="U10" s="187"/>
      <c r="V10" s="187"/>
      <c r="W10" s="187"/>
    </row>
    <row r="11" spans="2:256" ht="15" x14ac:dyDescent="0.25">
      <c r="B11" s="26"/>
      <c r="C11" s="27" t="s">
        <v>63</v>
      </c>
      <c r="F11" s="1"/>
      <c r="G11" s="23" t="s">
        <v>98</v>
      </c>
      <c r="H11" s="164"/>
      <c r="I11" s="164"/>
      <c r="J11" s="29"/>
      <c r="K11" s="29"/>
      <c r="L11" s="1"/>
      <c r="M11" s="80" t="s">
        <v>99</v>
      </c>
      <c r="N11" s="164"/>
      <c r="O11" s="28"/>
      <c r="P11" s="28"/>
      <c r="Q11" s="28"/>
      <c r="R11" s="22"/>
      <c r="S11" s="187"/>
      <c r="T11" s="189">
        <f>IF(AND(F11="",L11=""),0,1)</f>
        <v>0</v>
      </c>
      <c r="U11" s="187"/>
      <c r="V11" s="187"/>
      <c r="W11" s="187"/>
    </row>
    <row r="12" spans="2:256" x14ac:dyDescent="0.25">
      <c r="B12" s="17"/>
      <c r="C12" s="15"/>
      <c r="D12" s="15"/>
      <c r="E12" s="15"/>
      <c r="F12" s="15"/>
      <c r="G12" s="18"/>
      <c r="H12" s="18"/>
      <c r="I12" s="18"/>
      <c r="J12" s="18"/>
      <c r="K12" s="18"/>
      <c r="L12" s="18"/>
      <c r="M12" s="31"/>
      <c r="N12" s="18"/>
      <c r="O12" s="18"/>
      <c r="P12" s="18"/>
      <c r="Q12" s="19"/>
      <c r="R12" s="22"/>
      <c r="S12" s="187"/>
      <c r="T12" s="187"/>
      <c r="U12" s="187"/>
      <c r="V12" s="187"/>
      <c r="W12" s="187"/>
    </row>
    <row r="13" spans="2:256" ht="17.25" x14ac:dyDescent="0.25">
      <c r="B13" s="26" t="s">
        <v>11</v>
      </c>
      <c r="C13" s="27" t="s">
        <v>38</v>
      </c>
      <c r="D13" s="28"/>
      <c r="E13" s="28"/>
      <c r="F13" s="28"/>
      <c r="G13" s="28"/>
      <c r="H13" s="164"/>
      <c r="I13" s="164"/>
      <c r="K13" s="29"/>
      <c r="N13" s="164"/>
      <c r="O13" s="28"/>
      <c r="P13" s="28"/>
      <c r="Q13" s="28"/>
      <c r="R13" s="22"/>
      <c r="S13" s="187"/>
      <c r="T13" s="187"/>
      <c r="U13" s="187"/>
      <c r="V13" s="187"/>
      <c r="W13" s="187"/>
    </row>
    <row r="14" spans="2:256" ht="15" x14ac:dyDescent="0.25">
      <c r="B14" s="26"/>
      <c r="C14" s="170" t="s">
        <v>40</v>
      </c>
      <c r="D14" s="170"/>
      <c r="E14" s="170"/>
      <c r="F14" s="170"/>
      <c r="G14" s="170"/>
      <c r="H14" s="170"/>
      <c r="I14" s="170"/>
      <c r="J14" s="32"/>
      <c r="K14" s="32"/>
      <c r="L14" s="33"/>
      <c r="M14" s="285"/>
      <c r="N14" s="285"/>
      <c r="O14" s="286"/>
      <c r="P14" s="286"/>
      <c r="Q14" s="28"/>
      <c r="R14" s="22"/>
      <c r="S14" s="187"/>
      <c r="T14" s="187"/>
      <c r="U14" s="187"/>
      <c r="V14" s="187"/>
      <c r="W14" s="187"/>
    </row>
    <row r="15" spans="2:256" ht="14.25" x14ac:dyDescent="0.25">
      <c r="B15" s="34"/>
      <c r="C15" s="279" t="s">
        <v>39</v>
      </c>
      <c r="D15" s="279"/>
      <c r="E15" s="279"/>
      <c r="F15" s="279"/>
      <c r="G15" s="279"/>
      <c r="H15" s="279"/>
      <c r="I15" s="279"/>
      <c r="J15" s="279"/>
      <c r="K15" s="279"/>
      <c r="L15" s="35"/>
      <c r="M15" s="173"/>
      <c r="N15" s="85"/>
      <c r="O15" s="67">
        <f>SUM(J19:J20)</f>
        <v>0</v>
      </c>
      <c r="P15" s="36" t="s">
        <v>27</v>
      </c>
      <c r="Q15" s="28"/>
      <c r="R15" s="22"/>
      <c r="S15" s="187"/>
      <c r="T15" s="187"/>
      <c r="U15" s="187"/>
      <c r="V15" s="187"/>
      <c r="W15" s="187"/>
    </row>
    <row r="16" spans="2:256" x14ac:dyDescent="0.25">
      <c r="B16" s="34"/>
      <c r="C16" s="28"/>
      <c r="D16" s="28"/>
      <c r="E16" s="28"/>
      <c r="F16" s="28"/>
      <c r="G16" s="19"/>
      <c r="H16" s="164"/>
      <c r="I16" s="164"/>
      <c r="J16" s="16"/>
      <c r="K16" s="16"/>
      <c r="L16" s="28"/>
      <c r="M16" s="28"/>
      <c r="N16" s="84"/>
      <c r="O16" s="28"/>
      <c r="P16" s="28"/>
      <c r="Q16" s="28"/>
      <c r="R16" s="22"/>
      <c r="S16" s="187"/>
      <c r="T16" s="187"/>
      <c r="U16" s="187"/>
      <c r="V16" s="187"/>
      <c r="W16" s="187"/>
    </row>
    <row r="17" spans="1:29" x14ac:dyDescent="0.25">
      <c r="B17" s="34"/>
      <c r="C17" s="278" t="s">
        <v>43</v>
      </c>
      <c r="D17" s="278"/>
      <c r="E17" s="278"/>
      <c r="F17" s="165"/>
      <c r="G17" s="272" t="s">
        <v>41</v>
      </c>
      <c r="H17" s="273"/>
      <c r="I17" s="273"/>
      <c r="J17" s="273"/>
      <c r="K17" s="274"/>
      <c r="L17" s="28"/>
      <c r="M17" s="272" t="s">
        <v>28</v>
      </c>
      <c r="N17" s="273"/>
      <c r="O17" s="273"/>
      <c r="P17" s="274"/>
      <c r="Q17" s="28"/>
      <c r="R17" s="22"/>
      <c r="S17" s="187"/>
      <c r="T17" s="187"/>
      <c r="U17" s="187"/>
      <c r="V17" s="187"/>
      <c r="W17" s="187"/>
    </row>
    <row r="18" spans="1:29" ht="8.85" customHeight="1" x14ac:dyDescent="0.25">
      <c r="B18" s="34"/>
      <c r="C18" s="278" t="s">
        <v>44</v>
      </c>
      <c r="D18" s="278"/>
      <c r="E18" s="278"/>
      <c r="F18" s="165"/>
      <c r="G18" s="262" t="s">
        <v>42</v>
      </c>
      <c r="H18" s="263"/>
      <c r="I18" s="167"/>
      <c r="J18" s="37"/>
      <c r="K18" s="38"/>
      <c r="L18" s="28"/>
      <c r="M18" s="262" t="s">
        <v>42</v>
      </c>
      <c r="N18" s="264"/>
      <c r="O18" s="166"/>
      <c r="P18" s="168"/>
      <c r="Q18" s="28"/>
      <c r="R18" s="22"/>
      <c r="S18" s="187"/>
      <c r="T18" s="187"/>
      <c r="U18" s="187"/>
      <c r="V18" s="187"/>
      <c r="W18" s="187"/>
    </row>
    <row r="19" spans="1:29" ht="14.25" customHeight="1" x14ac:dyDescent="0.25">
      <c r="B19" s="34"/>
      <c r="C19" s="170" t="s">
        <v>0</v>
      </c>
      <c r="D19" s="266" t="s">
        <v>100</v>
      </c>
      <c r="E19" s="267"/>
      <c r="F19" s="170"/>
      <c r="G19" s="39">
        <v>0.35</v>
      </c>
      <c r="H19" s="63" t="s">
        <v>27</v>
      </c>
      <c r="I19" s="62"/>
      <c r="J19" s="174">
        <f>'Detail Ferkelaufzucht Premium'!N39</f>
        <v>0</v>
      </c>
      <c r="K19" s="40" t="s">
        <v>27</v>
      </c>
      <c r="L19" s="28"/>
      <c r="M19" s="39">
        <v>0.15</v>
      </c>
      <c r="N19" s="40" t="s">
        <v>27</v>
      </c>
      <c r="O19" s="174">
        <f>'Detail Ferkelaufzucht Premium'!Y39</f>
        <v>0</v>
      </c>
      <c r="P19" s="40" t="s">
        <v>27</v>
      </c>
      <c r="Q19" s="28"/>
      <c r="R19" s="22"/>
      <c r="S19" s="187"/>
      <c r="T19" s="187"/>
      <c r="U19" s="187"/>
      <c r="V19" s="187"/>
      <c r="W19" s="187"/>
    </row>
    <row r="20" spans="1:29" ht="14.25" customHeight="1" x14ac:dyDescent="0.25">
      <c r="B20" s="34"/>
      <c r="C20" s="170" t="s">
        <v>0</v>
      </c>
      <c r="D20" s="169" t="s">
        <v>101</v>
      </c>
      <c r="E20" s="170"/>
      <c r="F20" s="61"/>
      <c r="G20" s="39">
        <v>0.5</v>
      </c>
      <c r="H20" s="63" t="s">
        <v>27</v>
      </c>
      <c r="I20" s="62"/>
      <c r="J20" s="174">
        <f>'Detail Ferkelaufzucht Premium'!N77</f>
        <v>0</v>
      </c>
      <c r="K20" s="40" t="s">
        <v>27</v>
      </c>
      <c r="L20" s="28"/>
      <c r="M20" s="39">
        <v>0.2</v>
      </c>
      <c r="N20" s="40" t="s">
        <v>27</v>
      </c>
      <c r="O20" s="174">
        <f>'Detail Ferkelaufzucht Premium'!Y77</f>
        <v>0</v>
      </c>
      <c r="P20" s="40" t="s">
        <v>27</v>
      </c>
      <c r="Q20" s="28"/>
      <c r="R20" s="22"/>
      <c r="S20" s="187"/>
      <c r="T20" s="187"/>
      <c r="U20" s="187"/>
      <c r="V20" s="187"/>
      <c r="W20" s="187"/>
    </row>
    <row r="21" spans="1:29" x14ac:dyDescent="0.25">
      <c r="B21" s="34"/>
      <c r="C21" s="28"/>
      <c r="D21" s="28"/>
      <c r="E21" s="28"/>
      <c r="F21" s="28"/>
      <c r="G21" s="19"/>
      <c r="H21" s="164"/>
      <c r="I21" s="164"/>
      <c r="J21" s="16"/>
      <c r="K21" s="16"/>
      <c r="L21" s="28"/>
      <c r="M21" s="28"/>
      <c r="N21" s="164"/>
      <c r="O21" s="28"/>
      <c r="P21" s="28"/>
      <c r="Q21" s="28"/>
      <c r="R21" s="22"/>
      <c r="S21" s="187"/>
      <c r="T21" s="190">
        <f>IF(SUM(J19,O19)&gt;0,1,0)</f>
        <v>0</v>
      </c>
      <c r="U21" s="187"/>
      <c r="V21" s="187"/>
      <c r="W21" s="187"/>
    </row>
    <row r="22" spans="1:29" ht="13.15" customHeight="1" x14ac:dyDescent="0.25">
      <c r="B22" s="26" t="s">
        <v>12</v>
      </c>
      <c r="C22" s="27" t="s">
        <v>1</v>
      </c>
      <c r="D22" s="28"/>
      <c r="E22" s="28"/>
      <c r="F22" s="28"/>
      <c r="G22" s="28"/>
      <c r="H22" s="164"/>
      <c r="I22" s="164"/>
      <c r="J22" s="28"/>
      <c r="K22" s="28"/>
      <c r="L22" s="28"/>
      <c r="M22" s="28"/>
      <c r="N22" s="164"/>
      <c r="O22" s="28"/>
      <c r="P22" s="28"/>
      <c r="Q22" s="28"/>
      <c r="R22" s="22"/>
      <c r="S22" s="187"/>
      <c r="T22" s="190">
        <f>IF(SUM(J19:J20,O19:O20)&gt;0,1,0)</f>
        <v>0</v>
      </c>
      <c r="U22" s="187"/>
      <c r="V22" s="187"/>
      <c r="W22" s="187"/>
      <c r="AC22" s="23"/>
    </row>
    <row r="23" spans="1:29" ht="13.15" customHeight="1" x14ac:dyDescent="0.25">
      <c r="A23" s="43"/>
      <c r="B23" s="41"/>
      <c r="C23" s="171"/>
      <c r="D23" s="171"/>
      <c r="E23" s="171"/>
      <c r="F23" s="171"/>
      <c r="G23" s="272" t="s">
        <v>31</v>
      </c>
      <c r="H23" s="273"/>
      <c r="I23" s="273"/>
      <c r="J23" s="273"/>
      <c r="K23" s="274"/>
      <c r="L23" s="171"/>
      <c r="M23" s="272" t="s">
        <v>32</v>
      </c>
      <c r="N23" s="273"/>
      <c r="O23" s="273"/>
      <c r="P23" s="274"/>
      <c r="Q23" s="171"/>
      <c r="R23" s="42"/>
      <c r="S23" s="191"/>
      <c r="T23" s="187"/>
      <c r="U23" s="187" t="s">
        <v>78</v>
      </c>
      <c r="V23" s="187"/>
      <c r="W23" s="187"/>
      <c r="AB23" s="7" t="s">
        <v>78</v>
      </c>
      <c r="AC23" s="23"/>
    </row>
    <row r="24" spans="1:29" ht="13.15" customHeight="1" x14ac:dyDescent="0.25">
      <c r="A24" s="43"/>
      <c r="B24" s="41"/>
      <c r="C24" s="171"/>
      <c r="D24" s="171"/>
      <c r="E24" s="171"/>
      <c r="F24" s="171"/>
      <c r="G24" s="275" t="s">
        <v>120</v>
      </c>
      <c r="H24" s="276"/>
      <c r="I24" s="171"/>
      <c r="J24" s="275" t="s">
        <v>121</v>
      </c>
      <c r="K24" s="277"/>
      <c r="L24" s="171"/>
      <c r="M24" s="275" t="s">
        <v>122</v>
      </c>
      <c r="N24" s="277"/>
      <c r="O24" s="275" t="s">
        <v>123</v>
      </c>
      <c r="P24" s="277"/>
      <c r="Q24" s="171"/>
      <c r="R24" s="42"/>
      <c r="S24" s="191"/>
      <c r="T24" s="187"/>
      <c r="U24" s="187"/>
      <c r="V24" s="187"/>
      <c r="W24" s="187"/>
    </row>
    <row r="25" spans="1:29" ht="14.25" customHeight="1" x14ac:dyDescent="0.25">
      <c r="A25" s="43"/>
      <c r="B25" s="41"/>
      <c r="C25" s="171"/>
      <c r="D25" s="171"/>
      <c r="E25" s="171"/>
      <c r="F25" s="171"/>
      <c r="G25" s="262" t="s">
        <v>30</v>
      </c>
      <c r="H25" s="263"/>
      <c r="I25" s="167"/>
      <c r="J25" s="262" t="s">
        <v>29</v>
      </c>
      <c r="K25" s="264"/>
      <c r="L25" s="171"/>
      <c r="M25" s="262" t="s">
        <v>30</v>
      </c>
      <c r="N25" s="264"/>
      <c r="O25" s="262" t="s">
        <v>29</v>
      </c>
      <c r="P25" s="264"/>
      <c r="Q25" s="171"/>
      <c r="R25" s="42"/>
      <c r="S25" s="191"/>
      <c r="T25" s="187"/>
      <c r="U25" s="187"/>
      <c r="V25" s="187"/>
      <c r="W25" s="187"/>
      <c r="AC25" s="23"/>
    </row>
    <row r="26" spans="1:29" ht="14.25" customHeight="1" x14ac:dyDescent="0.25">
      <c r="B26" s="34"/>
      <c r="C26" s="170" t="s">
        <v>0</v>
      </c>
      <c r="D26" s="266" t="s">
        <v>100</v>
      </c>
      <c r="E26" s="267"/>
      <c r="F26" s="170"/>
      <c r="G26" s="73"/>
      <c r="H26" s="63" t="s">
        <v>2</v>
      </c>
      <c r="I26" s="62"/>
      <c r="J26" s="64">
        <f>'Detail Ferkelaufzucht Premium'!P39</f>
        <v>0</v>
      </c>
      <c r="K26" s="40" t="s">
        <v>2</v>
      </c>
      <c r="L26" s="28"/>
      <c r="M26" s="73"/>
      <c r="N26" s="40" t="s">
        <v>2</v>
      </c>
      <c r="O26" s="64">
        <f>'Detail Ferkelaufzucht Premium'!Z39</f>
        <v>0</v>
      </c>
      <c r="P26" s="40" t="s">
        <v>2</v>
      </c>
      <c r="Q26" s="28"/>
      <c r="R26" s="22"/>
      <c r="S26" s="187"/>
      <c r="T26" s="187"/>
      <c r="U26" s="187"/>
      <c r="V26" s="187"/>
      <c r="W26" s="187"/>
      <c r="AC26" s="23"/>
    </row>
    <row r="27" spans="1:29" x14ac:dyDescent="0.25">
      <c r="B27" s="34"/>
      <c r="C27" s="170" t="s">
        <v>0</v>
      </c>
      <c r="D27" s="169" t="s">
        <v>101</v>
      </c>
      <c r="E27" s="28"/>
      <c r="F27" s="170"/>
      <c r="G27" s="73"/>
      <c r="H27" s="63" t="s">
        <v>2</v>
      </c>
      <c r="I27" s="62"/>
      <c r="J27" s="64">
        <f>'Detail Ferkelaufzucht Premium'!P77</f>
        <v>0</v>
      </c>
      <c r="K27" s="40" t="s">
        <v>2</v>
      </c>
      <c r="L27" s="28"/>
      <c r="M27" s="73"/>
      <c r="N27" s="40" t="s">
        <v>2</v>
      </c>
      <c r="O27" s="64">
        <f>'Detail Ferkelaufzucht Premium'!Z77</f>
        <v>0</v>
      </c>
      <c r="P27" s="40" t="s">
        <v>2</v>
      </c>
      <c r="Q27" s="28"/>
      <c r="R27" s="22"/>
      <c r="S27" s="187"/>
      <c r="T27" s="192">
        <f>MIN(J26,O26)</f>
        <v>0</v>
      </c>
      <c r="U27" s="192"/>
      <c r="V27" s="192">
        <f>MIN(G26,M26)</f>
        <v>0</v>
      </c>
      <c r="W27" s="187"/>
      <c r="AC27" s="23"/>
    </row>
    <row r="28" spans="1:29" x14ac:dyDescent="0.25">
      <c r="B28" s="34"/>
      <c r="C28" s="28"/>
      <c r="D28" s="28"/>
      <c r="E28" s="28"/>
      <c r="F28" s="28"/>
      <c r="G28" s="19"/>
      <c r="H28" s="164"/>
      <c r="I28" s="164"/>
      <c r="J28" s="16"/>
      <c r="K28" s="16"/>
      <c r="L28" s="28"/>
      <c r="M28" s="176"/>
      <c r="N28" s="164"/>
      <c r="O28" s="28"/>
      <c r="P28" s="28"/>
      <c r="Q28" s="28"/>
      <c r="R28" s="22"/>
      <c r="S28" s="187"/>
      <c r="T28" s="193">
        <f>MIN(J27,O27)</f>
        <v>0</v>
      </c>
      <c r="U28" s="193"/>
      <c r="V28" s="193">
        <f>MIN(G27,M27)</f>
        <v>0</v>
      </c>
      <c r="W28" s="187"/>
      <c r="AC28" s="23"/>
    </row>
    <row r="29" spans="1:29" ht="13.15" customHeight="1" x14ac:dyDescent="0.25">
      <c r="B29" s="45" t="s">
        <v>13</v>
      </c>
      <c r="C29" s="27" t="s">
        <v>3</v>
      </c>
      <c r="D29" s="15"/>
      <c r="E29" s="15"/>
      <c r="F29" s="15"/>
      <c r="G29" s="28"/>
      <c r="H29" s="164"/>
      <c r="I29" s="164"/>
      <c r="J29" s="28"/>
      <c r="K29" s="28"/>
      <c r="L29" s="28"/>
      <c r="M29" s="28"/>
      <c r="N29" s="164"/>
      <c r="O29" s="28"/>
      <c r="P29" s="28"/>
      <c r="Q29" s="28"/>
      <c r="R29" s="22"/>
      <c r="S29" s="187"/>
      <c r="T29" s="194">
        <f>SUM(T27:T28)</f>
        <v>0</v>
      </c>
      <c r="U29" s="194"/>
      <c r="V29" s="194">
        <f>SUM(V27:V28)</f>
        <v>0</v>
      </c>
      <c r="W29" s="187"/>
      <c r="AB29" s="7" t="s">
        <v>78</v>
      </c>
      <c r="AC29" s="23"/>
    </row>
    <row r="30" spans="1:29" ht="13.9" customHeight="1" x14ac:dyDescent="0.25">
      <c r="B30" s="34"/>
      <c r="C30" s="169" t="s">
        <v>104</v>
      </c>
      <c r="D30" s="28"/>
      <c r="E30" s="28"/>
      <c r="F30" s="28"/>
      <c r="G30" s="28"/>
      <c r="H30" s="7"/>
      <c r="I30" s="7"/>
      <c r="J30" s="28"/>
      <c r="K30" s="28"/>
      <c r="L30" s="28"/>
      <c r="N30" s="28"/>
      <c r="O30" s="65">
        <f>T29</f>
        <v>0</v>
      </c>
      <c r="P30" s="36" t="s">
        <v>2</v>
      </c>
      <c r="Q30" s="28"/>
      <c r="R30" s="22"/>
      <c r="S30" s="187"/>
      <c r="T30" s="187"/>
      <c r="U30" s="187"/>
      <c r="V30" s="187"/>
      <c r="W30" s="187"/>
    </row>
    <row r="31" spans="1:29" ht="17.45" customHeight="1" x14ac:dyDescent="0.25">
      <c r="B31" s="34"/>
      <c r="C31" s="169" t="s">
        <v>105</v>
      </c>
      <c r="D31" s="28"/>
      <c r="E31" s="28"/>
      <c r="F31" s="28"/>
      <c r="G31" s="28"/>
      <c r="H31" s="7"/>
      <c r="I31" s="7"/>
      <c r="J31" s="28"/>
      <c r="K31" s="28"/>
      <c r="L31" s="28"/>
      <c r="M31" s="28"/>
      <c r="N31" s="28"/>
      <c r="O31" s="65">
        <f>IF(V29=0,O30,V29)</f>
        <v>0</v>
      </c>
      <c r="P31" s="36" t="s">
        <v>2</v>
      </c>
      <c r="Q31" s="28"/>
      <c r="R31" s="22"/>
      <c r="S31" s="187"/>
      <c r="T31" s="191"/>
      <c r="U31" s="187"/>
      <c r="V31" s="187"/>
      <c r="W31" s="187"/>
      <c r="AC31" s="23"/>
    </row>
    <row r="32" spans="1:29" s="43" customFormat="1" ht="16.149999999999999" customHeight="1" x14ac:dyDescent="0.25">
      <c r="A32" s="7"/>
      <c r="B32" s="34"/>
      <c r="C32" s="96" t="s">
        <v>131</v>
      </c>
      <c r="D32" s="28"/>
      <c r="E32" s="28"/>
      <c r="F32" s="28"/>
      <c r="G32" s="28"/>
      <c r="H32" s="28"/>
      <c r="I32" s="28"/>
      <c r="J32" s="28"/>
      <c r="K32" s="28"/>
      <c r="L32" s="28"/>
      <c r="M32" s="28"/>
      <c r="N32" s="28"/>
      <c r="O32" s="66"/>
      <c r="P32" s="36" t="s">
        <v>4</v>
      </c>
      <c r="Q32" s="28"/>
      <c r="R32" s="22"/>
      <c r="S32" s="187"/>
      <c r="T32" s="191"/>
      <c r="U32" s="191"/>
      <c r="V32" s="191"/>
      <c r="W32" s="191"/>
      <c r="AC32" s="44"/>
    </row>
    <row r="33" spans="1:29" s="43" customFormat="1" ht="14.25" customHeight="1" x14ac:dyDescent="0.25">
      <c r="A33" s="7"/>
      <c r="B33" s="34"/>
      <c r="C33" s="46" t="s">
        <v>5</v>
      </c>
      <c r="D33" s="28"/>
      <c r="E33" s="28"/>
      <c r="F33" s="28"/>
      <c r="G33" s="19"/>
      <c r="H33" s="28"/>
      <c r="I33" s="28"/>
      <c r="J33" s="28"/>
      <c r="K33" s="28"/>
      <c r="L33" s="28"/>
      <c r="M33" s="28"/>
      <c r="N33" s="28"/>
      <c r="O33" s="65">
        <f>O31*O32</f>
        <v>0</v>
      </c>
      <c r="P33" s="36" t="s">
        <v>2</v>
      </c>
      <c r="Q33" s="28"/>
      <c r="R33" s="22"/>
      <c r="S33" s="187"/>
      <c r="T33" s="191"/>
      <c r="U33" s="191"/>
      <c r="V33" s="191"/>
      <c r="W33" s="191"/>
      <c r="AC33" s="44"/>
    </row>
    <row r="34" spans="1:29" s="43" customFormat="1" ht="14.25" customHeight="1" x14ac:dyDescent="0.25">
      <c r="A34" s="7"/>
      <c r="B34" s="34"/>
      <c r="C34" s="47" t="s">
        <v>62</v>
      </c>
      <c r="D34" s="28"/>
      <c r="E34" s="28"/>
      <c r="F34" s="28"/>
      <c r="G34" s="28"/>
      <c r="H34" s="164"/>
      <c r="I34" s="164"/>
      <c r="J34" s="28"/>
      <c r="K34" s="28"/>
      <c r="L34" s="28"/>
      <c r="M34" s="28"/>
      <c r="N34" s="28"/>
      <c r="O34" s="28"/>
      <c r="P34" s="28"/>
      <c r="Q34" s="28"/>
      <c r="R34" s="22"/>
      <c r="S34" s="187"/>
      <c r="T34" s="187"/>
      <c r="U34" s="191"/>
      <c r="V34" s="191"/>
      <c r="W34" s="191"/>
      <c r="AC34" s="44"/>
    </row>
    <row r="35" spans="1:29" ht="14.1" customHeight="1" x14ac:dyDescent="0.25">
      <c r="B35" s="34"/>
      <c r="C35" s="28"/>
      <c r="D35" s="28"/>
      <c r="E35" s="28"/>
      <c r="F35" s="28"/>
      <c r="G35" s="19"/>
      <c r="H35" s="164"/>
      <c r="I35" s="164"/>
      <c r="J35" s="16"/>
      <c r="K35" s="16"/>
      <c r="L35" s="28"/>
      <c r="M35" s="28"/>
      <c r="N35" s="164"/>
      <c r="O35" s="28"/>
      <c r="P35" s="28"/>
      <c r="Q35" s="28"/>
      <c r="R35" s="22"/>
      <c r="S35" s="187"/>
      <c r="T35" s="187"/>
      <c r="U35" s="187"/>
      <c r="V35" s="187"/>
      <c r="W35" s="187"/>
    </row>
    <row r="36" spans="1:29" ht="15" customHeight="1" x14ac:dyDescent="0.25">
      <c r="B36" s="45" t="s">
        <v>14</v>
      </c>
      <c r="C36" s="27" t="s">
        <v>133</v>
      </c>
      <c r="D36" s="28"/>
      <c r="E36" s="28"/>
      <c r="F36" s="28"/>
      <c r="G36" s="19"/>
      <c r="H36" s="164"/>
      <c r="I36" s="164"/>
      <c r="J36" s="16"/>
      <c r="K36" s="16"/>
      <c r="L36" s="28"/>
      <c r="M36" s="28"/>
      <c r="N36" s="164"/>
      <c r="O36" s="176"/>
      <c r="P36" s="28"/>
      <c r="Q36" s="28"/>
      <c r="R36" s="22"/>
      <c r="S36" s="187"/>
      <c r="T36" s="187"/>
      <c r="U36" s="187"/>
      <c r="V36" s="187"/>
      <c r="W36" s="187"/>
    </row>
    <row r="37" spans="1:29" ht="14.1" customHeight="1" x14ac:dyDescent="0.25">
      <c r="B37" s="45"/>
      <c r="C37" s="169" t="s">
        <v>107</v>
      </c>
      <c r="D37" s="28"/>
      <c r="E37" s="28"/>
      <c r="F37" s="28"/>
      <c r="G37" s="28"/>
      <c r="H37" s="28"/>
      <c r="I37" s="28"/>
      <c r="J37" s="28"/>
      <c r="K37" s="28"/>
      <c r="L37" s="28"/>
      <c r="M37" s="28"/>
      <c r="N37" s="19"/>
      <c r="O37" s="2" t="str">
        <f>IF(S37=1,"",VLOOKUP(S37,$U$69:$V$71,2,FALSE))</f>
        <v/>
      </c>
      <c r="P37" s="179"/>
      <c r="Q37" s="28"/>
      <c r="R37" s="22"/>
      <c r="S37" s="187">
        <v>1</v>
      </c>
      <c r="T37" s="187"/>
      <c r="U37" s="187"/>
      <c r="V37" s="187"/>
      <c r="W37" s="187"/>
    </row>
    <row r="38" spans="1:29" ht="14.1" customHeight="1" x14ac:dyDescent="0.25">
      <c r="B38" s="87"/>
      <c r="C38" s="86" t="s">
        <v>119</v>
      </c>
      <c r="D38" s="88"/>
      <c r="E38" s="268"/>
      <c r="F38" s="268"/>
      <c r="G38" s="268"/>
      <c r="H38" s="268"/>
      <c r="I38" s="268"/>
      <c r="J38" s="268"/>
      <c r="K38" s="268"/>
      <c r="L38" s="268"/>
      <c r="M38" s="268"/>
      <c r="N38" s="88"/>
      <c r="O38" s="89" t="str">
        <f>IF(S38=1,"",VLOOKUP(S38,$U$69:$V$71,2,FALSE))</f>
        <v/>
      </c>
      <c r="P38" s="180"/>
      <c r="Q38" s="88"/>
      <c r="R38" s="90"/>
      <c r="S38" s="187">
        <v>1</v>
      </c>
      <c r="T38" s="187"/>
      <c r="U38" s="187"/>
      <c r="V38" s="187"/>
      <c r="W38" s="187"/>
    </row>
    <row r="39" spans="1:29" ht="14.1" customHeight="1" x14ac:dyDescent="0.25">
      <c r="B39" s="87"/>
      <c r="C39" s="88"/>
      <c r="D39" s="88"/>
      <c r="E39" s="269"/>
      <c r="F39" s="269"/>
      <c r="G39" s="269"/>
      <c r="H39" s="269"/>
      <c r="I39" s="269"/>
      <c r="J39" s="269"/>
      <c r="K39" s="269"/>
      <c r="L39" s="269"/>
      <c r="M39" s="269"/>
      <c r="N39" s="181"/>
      <c r="O39" s="177"/>
      <c r="P39" s="182"/>
      <c r="Q39" s="88"/>
      <c r="R39" s="90"/>
      <c r="S39" s="187"/>
      <c r="T39" s="187"/>
      <c r="U39" s="187"/>
      <c r="V39" s="187"/>
      <c r="W39" s="187"/>
    </row>
    <row r="40" spans="1:29" ht="14.1" customHeight="1" x14ac:dyDescent="0.25">
      <c r="B40" s="45"/>
      <c r="C40" s="169"/>
      <c r="D40" s="28"/>
      <c r="E40" s="28"/>
      <c r="F40" s="28"/>
      <c r="G40" s="28"/>
      <c r="H40" s="28"/>
      <c r="I40" s="28"/>
      <c r="J40" s="28"/>
      <c r="K40" s="28"/>
      <c r="L40" s="28"/>
      <c r="M40" s="28"/>
      <c r="N40" s="28"/>
      <c r="O40" s="81"/>
      <c r="P40" s="183"/>
      <c r="Q40" s="28"/>
      <c r="R40" s="22"/>
      <c r="S40" s="187"/>
      <c r="T40" s="187"/>
      <c r="U40" s="187"/>
      <c r="V40" s="187"/>
      <c r="W40" s="187"/>
    </row>
    <row r="41" spans="1:29" ht="15" customHeight="1" x14ac:dyDescent="0.25">
      <c r="B41" s="45" t="s">
        <v>15</v>
      </c>
      <c r="C41" s="27" t="s">
        <v>134</v>
      </c>
      <c r="D41" s="28"/>
      <c r="H41" s="7"/>
      <c r="I41" s="7"/>
      <c r="N41" s="164"/>
      <c r="O41" s="176"/>
      <c r="P41" s="29"/>
      <c r="Q41" s="28"/>
      <c r="R41" s="22"/>
      <c r="S41" s="187"/>
      <c r="T41" s="187"/>
      <c r="U41" s="187"/>
      <c r="V41" s="187"/>
      <c r="W41" s="187"/>
    </row>
    <row r="42" spans="1:29" ht="14.1" customHeight="1" x14ac:dyDescent="0.25">
      <c r="B42" s="45"/>
      <c r="C42" s="82" t="s">
        <v>113</v>
      </c>
      <c r="D42" s="28"/>
      <c r="E42" s="28"/>
      <c r="F42" s="28"/>
      <c r="G42" s="28"/>
      <c r="H42" s="28"/>
      <c r="I42" s="28"/>
      <c r="J42" s="28"/>
      <c r="K42" s="28"/>
      <c r="L42" s="28"/>
      <c r="M42" s="28"/>
      <c r="N42" s="164"/>
      <c r="O42" s="2" t="str">
        <f>IF(S42=1,"",VLOOKUP(S42,$U$69:$V$71,2,FALSE))</f>
        <v/>
      </c>
      <c r="P42" s="179"/>
      <c r="Q42" s="28"/>
      <c r="R42" s="22"/>
      <c r="S42" s="187">
        <v>1</v>
      </c>
      <c r="T42" s="187"/>
      <c r="U42" s="187"/>
      <c r="V42" s="187"/>
      <c r="W42" s="187"/>
    </row>
    <row r="43" spans="1:29" ht="14.1" customHeight="1" x14ac:dyDescent="0.25">
      <c r="B43" s="34"/>
      <c r="C43" s="28"/>
      <c r="D43" s="28"/>
      <c r="E43" s="28"/>
      <c r="F43" s="28"/>
      <c r="G43" s="19"/>
      <c r="H43" s="164"/>
      <c r="I43" s="164"/>
      <c r="J43" s="16"/>
      <c r="K43" s="16"/>
      <c r="L43" s="28"/>
      <c r="M43" s="28"/>
      <c r="N43" s="164"/>
      <c r="O43" s="176"/>
      <c r="P43" s="29"/>
      <c r="Q43" s="28"/>
      <c r="R43" s="22"/>
      <c r="S43" s="187"/>
      <c r="T43" s="187"/>
      <c r="U43" s="176"/>
      <c r="V43" s="187"/>
      <c r="W43" s="187"/>
    </row>
    <row r="44" spans="1:29" ht="15" customHeight="1" x14ac:dyDescent="0.25">
      <c r="B44" s="45" t="s">
        <v>16</v>
      </c>
      <c r="C44" s="27" t="s">
        <v>135</v>
      </c>
      <c r="D44" s="28"/>
      <c r="E44" s="28"/>
      <c r="F44" s="28"/>
      <c r="G44" s="28"/>
      <c r="H44" s="28"/>
      <c r="I44" s="28"/>
      <c r="J44" s="28"/>
      <c r="K44" s="28"/>
      <c r="L44" s="28"/>
      <c r="M44" s="28"/>
      <c r="N44" s="164"/>
      <c r="O44" s="175"/>
      <c r="P44" s="183"/>
      <c r="Q44" s="28"/>
      <c r="R44" s="22"/>
      <c r="S44" s="187"/>
      <c r="T44" s="187"/>
      <c r="U44" s="176"/>
      <c r="V44" s="187"/>
      <c r="W44" s="187"/>
    </row>
    <row r="45" spans="1:29" ht="14.1" customHeight="1" x14ac:dyDescent="0.25">
      <c r="B45" s="45"/>
      <c r="C45" s="169" t="s">
        <v>106</v>
      </c>
      <c r="D45" s="28"/>
      <c r="E45" s="28"/>
      <c r="F45" s="28"/>
      <c r="G45" s="28"/>
      <c r="H45" s="28"/>
      <c r="I45" s="28"/>
      <c r="J45" s="28"/>
      <c r="K45" s="28"/>
      <c r="L45" s="28"/>
      <c r="M45" s="28"/>
      <c r="N45" s="164"/>
      <c r="O45" s="2" t="str">
        <f>IF(S45=1,"",VLOOKUP(S45,$U$69:$V$71,2,FALSE))</f>
        <v/>
      </c>
      <c r="P45" s="179"/>
      <c r="Q45" s="28"/>
      <c r="R45" s="22"/>
      <c r="S45" s="187">
        <v>1</v>
      </c>
      <c r="T45" s="187"/>
      <c r="U45" s="195"/>
      <c r="V45" s="187"/>
      <c r="W45" s="187"/>
    </row>
    <row r="46" spans="1:29" ht="14.1" customHeight="1" x14ac:dyDescent="0.25">
      <c r="B46" s="45"/>
      <c r="C46" s="83" t="s">
        <v>114</v>
      </c>
      <c r="D46" s="28"/>
      <c r="E46" s="28"/>
      <c r="F46" s="28"/>
      <c r="G46" s="28"/>
      <c r="H46" s="28"/>
      <c r="I46" s="28"/>
      <c r="J46" s="28"/>
      <c r="K46" s="28"/>
      <c r="L46" s="28"/>
      <c r="M46" s="28"/>
      <c r="N46" s="164"/>
      <c r="O46" s="2" t="str">
        <f>IF(S46=1,"",VLOOKUP(S46,$U$69:$V$71,2,FALSE))</f>
        <v/>
      </c>
      <c r="P46" s="179"/>
      <c r="Q46" s="28"/>
      <c r="R46" s="22"/>
      <c r="S46" s="187">
        <v>1</v>
      </c>
      <c r="T46" s="187"/>
      <c r="U46" s="195"/>
      <c r="V46" s="187"/>
      <c r="W46" s="187"/>
    </row>
    <row r="47" spans="1:29" ht="14.1" customHeight="1" x14ac:dyDescent="0.25">
      <c r="B47" s="34"/>
      <c r="C47" s="28"/>
      <c r="D47" s="28"/>
      <c r="E47" s="28"/>
      <c r="F47" s="28"/>
      <c r="G47" s="19"/>
      <c r="H47" s="164"/>
      <c r="I47" s="164"/>
      <c r="J47" s="16"/>
      <c r="K47" s="16"/>
      <c r="L47" s="28"/>
      <c r="M47" s="28"/>
      <c r="N47" s="164"/>
      <c r="O47" s="176"/>
      <c r="P47" s="29"/>
      <c r="Q47" s="28"/>
      <c r="R47" s="22"/>
      <c r="S47" s="187"/>
      <c r="T47" s="187"/>
      <c r="U47" s="195"/>
      <c r="V47" s="187"/>
      <c r="W47" s="187"/>
    </row>
    <row r="48" spans="1:29" ht="15" customHeight="1" x14ac:dyDescent="0.25">
      <c r="B48" s="45" t="s">
        <v>17</v>
      </c>
      <c r="C48" s="27" t="s">
        <v>108</v>
      </c>
      <c r="D48" s="28"/>
      <c r="E48" s="28"/>
      <c r="F48" s="28"/>
      <c r="G48" s="19"/>
      <c r="H48" s="164"/>
      <c r="I48" s="164"/>
      <c r="J48" s="16"/>
      <c r="K48" s="16"/>
      <c r="L48" s="28"/>
      <c r="M48" s="28"/>
      <c r="N48" s="164"/>
      <c r="O48" s="176"/>
      <c r="P48" s="29"/>
      <c r="Q48" s="28"/>
      <c r="R48" s="22"/>
      <c r="S48" s="187"/>
      <c r="T48" s="187"/>
      <c r="U48" s="195"/>
      <c r="V48" s="187"/>
      <c r="W48" s="187"/>
    </row>
    <row r="49" spans="2:23" ht="14.1" customHeight="1" x14ac:dyDescent="0.25">
      <c r="B49" s="34"/>
      <c r="C49" s="86" t="s">
        <v>115</v>
      </c>
      <c r="D49" s="28"/>
      <c r="E49" s="28"/>
      <c r="F49" s="28"/>
      <c r="G49" s="19"/>
      <c r="H49" s="164"/>
      <c r="I49" s="164"/>
      <c r="J49" s="16"/>
      <c r="K49" s="16"/>
      <c r="L49" s="28"/>
      <c r="M49" s="28"/>
      <c r="N49" s="164"/>
      <c r="O49" s="2" t="str">
        <f>IF(S49=1,"",VLOOKUP(S49,$U$69:$V$71,2,FALSE))</f>
        <v/>
      </c>
      <c r="P49" s="29"/>
      <c r="Q49" s="28"/>
      <c r="R49" s="22"/>
      <c r="S49" s="187">
        <v>1</v>
      </c>
      <c r="T49" s="176"/>
      <c r="U49" s="187"/>
      <c r="V49" s="187"/>
      <c r="W49" s="187"/>
    </row>
    <row r="50" spans="2:23" ht="14.1" customHeight="1" x14ac:dyDescent="0.25">
      <c r="B50" s="34"/>
      <c r="C50" s="28"/>
      <c r="D50" s="28"/>
      <c r="E50" s="28"/>
      <c r="F50" s="28"/>
      <c r="G50" s="19"/>
      <c r="H50" s="164"/>
      <c r="I50" s="164"/>
      <c r="J50" s="16"/>
      <c r="K50" s="16"/>
      <c r="L50" s="28"/>
      <c r="M50" s="28"/>
      <c r="N50" s="164"/>
      <c r="O50" s="176"/>
      <c r="P50" s="29"/>
      <c r="Q50" s="28"/>
      <c r="R50" s="22"/>
      <c r="S50" s="187"/>
      <c r="T50" s="196"/>
      <c r="U50" s="187"/>
      <c r="V50" s="187"/>
      <c r="W50" s="187"/>
    </row>
    <row r="51" spans="2:23" ht="15" customHeight="1" x14ac:dyDescent="0.25">
      <c r="B51" s="45" t="s">
        <v>20</v>
      </c>
      <c r="C51" s="27" t="s">
        <v>109</v>
      </c>
      <c r="D51" s="28"/>
      <c r="E51" s="28"/>
      <c r="F51" s="28"/>
      <c r="G51" s="28"/>
      <c r="H51" s="28"/>
      <c r="I51" s="28"/>
      <c r="J51" s="28"/>
      <c r="K51" s="28"/>
      <c r="L51" s="28"/>
      <c r="M51" s="28"/>
      <c r="N51" s="164"/>
      <c r="O51" s="176"/>
      <c r="P51" s="29"/>
      <c r="Q51" s="28"/>
      <c r="R51" s="22"/>
      <c r="S51" s="187"/>
      <c r="T51" s="187"/>
      <c r="U51" s="187"/>
      <c r="V51" s="187"/>
      <c r="W51" s="187"/>
    </row>
    <row r="52" spans="2:23" ht="14.1" customHeight="1" x14ac:dyDescent="0.25">
      <c r="B52" s="48"/>
      <c r="C52" s="169" t="s">
        <v>110</v>
      </c>
      <c r="D52" s="28"/>
      <c r="E52" s="28"/>
      <c r="F52" s="28"/>
      <c r="G52" s="28"/>
      <c r="H52" s="28"/>
      <c r="I52" s="28"/>
      <c r="J52" s="28"/>
      <c r="K52" s="28"/>
      <c r="L52" s="28"/>
      <c r="M52" s="28"/>
      <c r="N52" s="28"/>
      <c r="O52" s="2" t="str">
        <f>IF(S52=1,"",VLOOKUP(S52,$U$69:$V$71,2,FALSE))</f>
        <v/>
      </c>
      <c r="P52" s="179"/>
      <c r="Q52" s="28"/>
      <c r="R52" s="22"/>
      <c r="S52" s="187">
        <v>1</v>
      </c>
      <c r="T52" s="189">
        <f>IF(F11="X",4,5)</f>
        <v>5</v>
      </c>
      <c r="U52" s="187"/>
      <c r="V52" s="187"/>
      <c r="W52" s="187"/>
    </row>
    <row r="53" spans="2:23" ht="14.1" customHeight="1" x14ac:dyDescent="0.25">
      <c r="B53" s="34"/>
      <c r="C53" s="169" t="s">
        <v>111</v>
      </c>
      <c r="D53" s="28"/>
      <c r="E53" s="28"/>
      <c r="F53" s="28"/>
      <c r="G53" s="28"/>
      <c r="H53" s="28"/>
      <c r="I53" s="28"/>
      <c r="J53" s="28"/>
      <c r="K53" s="28"/>
      <c r="L53" s="28"/>
      <c r="M53" s="28"/>
      <c r="N53" s="28"/>
      <c r="O53" s="2" t="str">
        <f>IF(S53=1,"",VLOOKUP(S53,$U$69:$V$71,2,FALSE))</f>
        <v/>
      </c>
      <c r="P53" s="179"/>
      <c r="Q53" s="28"/>
      <c r="R53" s="22"/>
      <c r="S53" s="187">
        <v>1</v>
      </c>
      <c r="T53" s="176"/>
      <c r="U53" s="187"/>
      <c r="V53" s="187"/>
      <c r="W53" s="187"/>
    </row>
    <row r="54" spans="2:23" ht="14.1" customHeight="1" x14ac:dyDescent="0.25">
      <c r="B54" s="34"/>
      <c r="C54" s="169" t="s">
        <v>112</v>
      </c>
      <c r="D54" s="28"/>
      <c r="E54" s="28"/>
      <c r="F54" s="28"/>
      <c r="G54" s="28"/>
      <c r="H54" s="28"/>
      <c r="I54" s="28"/>
      <c r="J54" s="28"/>
      <c r="K54" s="28"/>
      <c r="L54" s="28"/>
      <c r="M54" s="28"/>
      <c r="N54" s="28"/>
      <c r="O54" s="2" t="str">
        <f>IF(S54=1,"",VLOOKUP(S54,$U$69:$V$71,2,FALSE))</f>
        <v/>
      </c>
      <c r="P54" s="179"/>
      <c r="Q54" s="28"/>
      <c r="R54" s="22"/>
      <c r="S54" s="187">
        <v>1</v>
      </c>
      <c r="T54" s="187"/>
      <c r="U54" s="187"/>
      <c r="V54" s="187"/>
      <c r="W54" s="187"/>
    </row>
    <row r="55" spans="2:23" ht="14.1" customHeight="1" x14ac:dyDescent="0.25">
      <c r="B55" s="34"/>
      <c r="C55" s="169"/>
      <c r="D55" s="28"/>
      <c r="E55" s="28"/>
      <c r="F55" s="28"/>
      <c r="G55" s="28"/>
      <c r="H55" s="28"/>
      <c r="I55" s="28"/>
      <c r="J55" s="28"/>
      <c r="K55" s="28"/>
      <c r="L55" s="28"/>
      <c r="M55" s="28"/>
      <c r="N55" s="28"/>
      <c r="O55" s="81"/>
      <c r="P55" s="183"/>
      <c r="Q55" s="28"/>
      <c r="R55" s="22"/>
      <c r="S55" s="187"/>
      <c r="T55" s="187"/>
      <c r="U55" s="187"/>
      <c r="V55" s="187"/>
      <c r="W55" s="187"/>
    </row>
    <row r="56" spans="2:23" s="98" customFormat="1" ht="15" customHeight="1" x14ac:dyDescent="0.25">
      <c r="B56" s="45" t="s">
        <v>161</v>
      </c>
      <c r="C56" s="27" t="s">
        <v>154</v>
      </c>
      <c r="D56" s="99"/>
      <c r="E56" s="99"/>
      <c r="F56" s="99"/>
      <c r="G56" s="99"/>
      <c r="H56" s="99"/>
      <c r="I56" s="99"/>
      <c r="J56" s="99"/>
      <c r="K56" s="99"/>
      <c r="L56" s="99"/>
      <c r="M56" s="99"/>
      <c r="N56" s="184"/>
      <c r="O56" s="178"/>
      <c r="P56" s="185"/>
      <c r="Q56" s="99"/>
      <c r="R56" s="100"/>
      <c r="S56" s="197"/>
      <c r="T56" s="198"/>
      <c r="U56" s="198"/>
      <c r="V56" s="198"/>
      <c r="W56" s="198"/>
    </row>
    <row r="57" spans="2:23" ht="14.1" customHeight="1" x14ac:dyDescent="0.25">
      <c r="B57" s="34"/>
      <c r="C57" s="101" t="s">
        <v>155</v>
      </c>
      <c r="D57" s="28"/>
      <c r="E57" s="28"/>
      <c r="F57" s="28"/>
      <c r="G57" s="28"/>
      <c r="H57" s="28"/>
      <c r="I57" s="28"/>
      <c r="J57" s="28"/>
      <c r="K57" s="28"/>
      <c r="L57" s="28"/>
      <c r="M57" s="28"/>
      <c r="N57" s="28"/>
      <c r="O57" s="2" t="str">
        <f t="shared" ref="O57:O64" si="0">IF(S57=1,"",VLOOKUP(S57,$U$69:$V$71,2,FALSE))</f>
        <v/>
      </c>
      <c r="P57" s="179"/>
      <c r="Q57" s="28"/>
      <c r="R57" s="22"/>
      <c r="S57" s="187">
        <v>1</v>
      </c>
      <c r="T57" s="176"/>
      <c r="U57" s="187"/>
      <c r="V57" s="187"/>
      <c r="W57" s="187"/>
    </row>
    <row r="58" spans="2:23" ht="14.1" customHeight="1" x14ac:dyDescent="0.25">
      <c r="B58" s="34"/>
      <c r="C58" s="101" t="s">
        <v>156</v>
      </c>
      <c r="D58" s="28"/>
      <c r="E58" s="28"/>
      <c r="F58" s="28"/>
      <c r="G58" s="28"/>
      <c r="H58" s="28"/>
      <c r="I58" s="28"/>
      <c r="J58" s="28"/>
      <c r="K58" s="28"/>
      <c r="L58" s="28"/>
      <c r="M58" s="28"/>
      <c r="N58" s="28"/>
      <c r="O58" s="2" t="str">
        <f t="shared" si="0"/>
        <v/>
      </c>
      <c r="P58" s="179"/>
      <c r="Q58" s="28"/>
      <c r="R58" s="22"/>
      <c r="S58" s="187">
        <v>1</v>
      </c>
      <c r="T58" s="187"/>
      <c r="U58" s="187"/>
      <c r="V58" s="187"/>
      <c r="W58" s="187"/>
    </row>
    <row r="59" spans="2:23" ht="14.1" customHeight="1" x14ac:dyDescent="0.25">
      <c r="B59" s="34"/>
      <c r="C59" s="101" t="s">
        <v>157</v>
      </c>
      <c r="D59" s="28"/>
      <c r="E59" s="28"/>
      <c r="F59" s="28"/>
      <c r="G59" s="28"/>
      <c r="H59" s="28"/>
      <c r="I59" s="28"/>
      <c r="J59" s="28"/>
      <c r="K59" s="28"/>
      <c r="L59" s="28"/>
      <c r="M59" s="28"/>
      <c r="N59" s="28"/>
      <c r="O59" s="2" t="str">
        <f t="shared" si="0"/>
        <v/>
      </c>
      <c r="P59" s="179"/>
      <c r="Q59" s="28"/>
      <c r="R59" s="22"/>
      <c r="S59" s="187">
        <v>1</v>
      </c>
      <c r="T59" s="176"/>
      <c r="U59" s="187"/>
      <c r="V59" s="187"/>
      <c r="W59" s="187"/>
    </row>
    <row r="60" spans="2:23" ht="14.1" customHeight="1" x14ac:dyDescent="0.25">
      <c r="B60" s="34"/>
      <c r="C60" s="101" t="s">
        <v>158</v>
      </c>
      <c r="D60" s="28"/>
      <c r="E60" s="28"/>
      <c r="F60" s="28"/>
      <c r="G60" s="28"/>
      <c r="H60" s="28"/>
      <c r="I60" s="28"/>
      <c r="J60" s="28"/>
      <c r="K60" s="28"/>
      <c r="L60" s="28"/>
      <c r="M60" s="28"/>
      <c r="N60" s="28"/>
      <c r="O60" s="2" t="str">
        <f t="shared" si="0"/>
        <v/>
      </c>
      <c r="P60" s="179"/>
      <c r="Q60" s="28"/>
      <c r="R60" s="22"/>
      <c r="S60" s="187">
        <v>1</v>
      </c>
      <c r="T60" s="187"/>
      <c r="U60" s="187"/>
      <c r="V60" s="187"/>
      <c r="W60" s="187"/>
    </row>
    <row r="61" spans="2:23" ht="14.1" customHeight="1" x14ac:dyDescent="0.25">
      <c r="B61" s="34"/>
      <c r="C61" s="101" t="s">
        <v>159</v>
      </c>
      <c r="D61" s="28"/>
      <c r="E61" s="28"/>
      <c r="F61" s="28"/>
      <c r="G61" s="28"/>
      <c r="H61" s="28"/>
      <c r="I61" s="28"/>
      <c r="J61" s="28"/>
      <c r="K61" s="28"/>
      <c r="L61" s="28"/>
      <c r="M61" s="28"/>
      <c r="N61" s="28"/>
      <c r="O61" s="2" t="str">
        <f t="shared" si="0"/>
        <v/>
      </c>
      <c r="P61" s="179"/>
      <c r="Q61" s="28"/>
      <c r="R61" s="22"/>
      <c r="S61" s="187">
        <v>1</v>
      </c>
      <c r="T61" s="176"/>
      <c r="U61" s="187"/>
      <c r="V61" s="187"/>
      <c r="W61" s="187"/>
    </row>
    <row r="62" spans="2:23" ht="14.1" customHeight="1" x14ac:dyDescent="0.25">
      <c r="B62" s="34"/>
      <c r="C62" s="101" t="s">
        <v>160</v>
      </c>
      <c r="D62" s="28"/>
      <c r="E62" s="28"/>
      <c r="F62" s="28"/>
      <c r="G62" s="28"/>
      <c r="H62" s="28"/>
      <c r="I62" s="28"/>
      <c r="J62" s="28"/>
      <c r="K62" s="28"/>
      <c r="L62" s="28"/>
      <c r="M62" s="28"/>
      <c r="N62" s="28"/>
      <c r="O62" s="2" t="str">
        <f t="shared" si="0"/>
        <v/>
      </c>
      <c r="P62" s="179"/>
      <c r="Q62" s="28"/>
      <c r="R62" s="22"/>
      <c r="S62" s="187">
        <v>1</v>
      </c>
      <c r="T62" s="187"/>
      <c r="U62" s="187"/>
      <c r="V62" s="187"/>
      <c r="W62" s="187"/>
    </row>
    <row r="63" spans="2:23" ht="14.1" customHeight="1" x14ac:dyDescent="0.25">
      <c r="B63" s="34"/>
      <c r="C63" s="101" t="s">
        <v>163</v>
      </c>
      <c r="D63" s="28"/>
      <c r="E63" s="28"/>
      <c r="F63" s="28"/>
      <c r="G63" s="28"/>
      <c r="H63" s="28"/>
      <c r="I63" s="28"/>
      <c r="J63" s="28"/>
      <c r="K63" s="28"/>
      <c r="L63" s="28"/>
      <c r="M63" s="28"/>
      <c r="N63" s="28"/>
      <c r="O63" s="2" t="str">
        <f t="shared" si="0"/>
        <v/>
      </c>
      <c r="P63" s="179"/>
      <c r="Q63" s="28"/>
      <c r="R63" s="22"/>
      <c r="S63" s="187">
        <v>1</v>
      </c>
      <c r="T63" s="187"/>
      <c r="U63" s="187"/>
      <c r="V63" s="187"/>
      <c r="W63" s="187"/>
    </row>
    <row r="64" spans="2:23" ht="14.1" customHeight="1" x14ac:dyDescent="0.25">
      <c r="B64" s="34"/>
      <c r="C64" s="101" t="s">
        <v>119</v>
      </c>
      <c r="D64" s="28"/>
      <c r="E64" s="270"/>
      <c r="F64" s="270"/>
      <c r="G64" s="270"/>
      <c r="H64" s="270"/>
      <c r="I64" s="270"/>
      <c r="J64" s="270"/>
      <c r="K64" s="270"/>
      <c r="L64" s="270"/>
      <c r="M64" s="270"/>
      <c r="N64" s="28"/>
      <c r="O64" s="102" t="str">
        <f t="shared" si="0"/>
        <v/>
      </c>
      <c r="P64" s="179"/>
      <c r="Q64" s="28"/>
      <c r="R64" s="22"/>
      <c r="S64" s="187">
        <v>1</v>
      </c>
      <c r="T64" s="176"/>
      <c r="U64" s="187"/>
      <c r="V64" s="187"/>
      <c r="W64" s="187"/>
    </row>
    <row r="65" spans="2:23" ht="14.1" customHeight="1" x14ac:dyDescent="0.25">
      <c r="B65" s="34"/>
      <c r="C65" s="169"/>
      <c r="D65" s="28"/>
      <c r="E65" s="271"/>
      <c r="F65" s="271"/>
      <c r="G65" s="271"/>
      <c r="H65" s="271"/>
      <c r="I65" s="271"/>
      <c r="J65" s="271"/>
      <c r="K65" s="271"/>
      <c r="L65" s="271"/>
      <c r="M65" s="271"/>
      <c r="N65" s="28"/>
      <c r="O65" s="81"/>
      <c r="P65" s="183"/>
      <c r="Q65" s="28"/>
      <c r="R65" s="22"/>
      <c r="S65" s="187"/>
      <c r="T65" s="187"/>
      <c r="U65" s="187"/>
      <c r="V65" s="187"/>
      <c r="W65" s="187"/>
    </row>
    <row r="66" spans="2:23" ht="14.1" customHeight="1" x14ac:dyDescent="0.25">
      <c r="B66" s="34"/>
      <c r="C66" s="86"/>
      <c r="D66" s="28"/>
      <c r="E66" s="28"/>
      <c r="F66" s="28"/>
      <c r="G66" s="19"/>
      <c r="H66" s="164"/>
      <c r="I66" s="164"/>
      <c r="J66" s="16"/>
      <c r="K66" s="16"/>
      <c r="L66" s="28"/>
      <c r="M66" s="28"/>
      <c r="N66" s="164"/>
      <c r="O66" s="81"/>
      <c r="P66" s="29"/>
      <c r="Q66" s="28"/>
      <c r="R66" s="22"/>
      <c r="S66" s="187"/>
      <c r="T66" s="176"/>
      <c r="U66" s="187"/>
      <c r="V66" s="187"/>
      <c r="W66" s="187"/>
    </row>
    <row r="67" spans="2:23" ht="15" customHeight="1" x14ac:dyDescent="0.25">
      <c r="B67" s="45" t="s">
        <v>162</v>
      </c>
      <c r="C67" s="27" t="s">
        <v>8</v>
      </c>
      <c r="D67" s="28"/>
      <c r="E67" s="28"/>
      <c r="F67" s="28"/>
      <c r="G67" s="28"/>
      <c r="H67" s="28"/>
      <c r="I67" s="28"/>
      <c r="J67" s="164"/>
      <c r="K67" s="164"/>
      <c r="L67" s="28"/>
      <c r="M67" s="28"/>
      <c r="N67" s="28"/>
      <c r="O67" s="176"/>
      <c r="P67" s="29"/>
      <c r="Q67" s="28"/>
      <c r="R67" s="22"/>
      <c r="S67" s="187"/>
      <c r="T67" s="199"/>
      <c r="U67" s="187"/>
      <c r="V67" s="187"/>
      <c r="W67" s="187"/>
    </row>
    <row r="68" spans="2:23" ht="14.1" customHeight="1" x14ac:dyDescent="0.25">
      <c r="B68" s="34"/>
      <c r="C68" s="170" t="s">
        <v>9</v>
      </c>
      <c r="D68" s="31"/>
      <c r="E68" s="31"/>
      <c r="F68" s="31"/>
      <c r="G68" s="31"/>
      <c r="H68" s="31"/>
      <c r="I68" s="31"/>
      <c r="J68" s="31"/>
      <c r="K68" s="31"/>
      <c r="L68" s="31"/>
      <c r="M68" s="31"/>
      <c r="N68" s="28"/>
      <c r="O68" s="2" t="str">
        <f>IF(S68=1,"",VLOOKUP(S68,$U$69:$V$71,2,FALSE))</f>
        <v/>
      </c>
      <c r="P68" s="179"/>
      <c r="Q68" s="28"/>
      <c r="R68" s="22"/>
      <c r="S68" s="187">
        <v>1</v>
      </c>
      <c r="T68" s="199"/>
      <c r="U68" s="187"/>
      <c r="V68" s="187"/>
      <c r="W68" s="187"/>
    </row>
    <row r="69" spans="2:23" ht="14.1" customHeight="1" x14ac:dyDescent="0.25">
      <c r="B69" s="34"/>
      <c r="C69" s="170" t="s">
        <v>21</v>
      </c>
      <c r="D69" s="31"/>
      <c r="E69" s="31"/>
      <c r="F69" s="31"/>
      <c r="G69" s="31"/>
      <c r="H69" s="31"/>
      <c r="I69" s="31"/>
      <c r="J69" s="31"/>
      <c r="K69" s="31"/>
      <c r="L69" s="31"/>
      <c r="M69" s="31"/>
      <c r="N69" s="28"/>
      <c r="O69" s="2" t="str">
        <f>IF(S69=1,"",VLOOKUP(S69,$U$69:$V$71,2,FALSE))</f>
        <v/>
      </c>
      <c r="P69" s="179"/>
      <c r="Q69" s="28"/>
      <c r="R69" s="22"/>
      <c r="S69" s="187">
        <v>1</v>
      </c>
      <c r="T69" s="199"/>
      <c r="U69" s="200">
        <v>1</v>
      </c>
      <c r="V69" s="201"/>
      <c r="W69" s="187"/>
    </row>
    <row r="70" spans="2:23" ht="14.1" customHeight="1" x14ac:dyDescent="0.25">
      <c r="B70" s="34"/>
      <c r="C70" s="170" t="s">
        <v>10</v>
      </c>
      <c r="D70" s="31"/>
      <c r="E70" s="31"/>
      <c r="F70" s="31"/>
      <c r="G70" s="31"/>
      <c r="H70" s="31"/>
      <c r="I70" s="31"/>
      <c r="J70" s="31"/>
      <c r="K70" s="31"/>
      <c r="L70" s="31"/>
      <c r="M70" s="31"/>
      <c r="N70" s="28"/>
      <c r="O70" s="2" t="str">
        <f>IF(S70=1,"",VLOOKUP(S70,$U$69:$V$71,2,FALSE))</f>
        <v/>
      </c>
      <c r="P70" s="179"/>
      <c r="Q70" s="28"/>
      <c r="R70" s="22"/>
      <c r="S70" s="187">
        <v>1</v>
      </c>
      <c r="T70" s="199"/>
      <c r="U70" s="202">
        <v>2</v>
      </c>
      <c r="V70" s="203" t="s">
        <v>6</v>
      </c>
      <c r="W70" s="187"/>
    </row>
    <row r="71" spans="2:23" ht="14.1" customHeight="1" x14ac:dyDescent="0.25">
      <c r="B71" s="34"/>
      <c r="C71" s="28"/>
      <c r="D71" s="28"/>
      <c r="E71" s="28"/>
      <c r="F71" s="28"/>
      <c r="G71" s="19"/>
      <c r="H71" s="164"/>
      <c r="I71" s="164"/>
      <c r="J71" s="16"/>
      <c r="K71" s="16"/>
      <c r="L71" s="28"/>
      <c r="M71" s="28"/>
      <c r="N71" s="164"/>
      <c r="O71" s="28"/>
      <c r="P71" s="28"/>
      <c r="Q71" s="28"/>
      <c r="R71" s="22"/>
      <c r="S71" s="187"/>
      <c r="T71" s="204"/>
      <c r="U71" s="205">
        <v>3</v>
      </c>
      <c r="V71" s="206" t="s">
        <v>7</v>
      </c>
      <c r="W71" s="187"/>
    </row>
    <row r="72" spans="2:23" ht="8.85" customHeight="1" x14ac:dyDescent="0.25">
      <c r="B72" s="49"/>
      <c r="C72" s="50"/>
      <c r="D72" s="50"/>
      <c r="E72" s="50"/>
      <c r="F72" s="50"/>
      <c r="G72" s="50"/>
      <c r="H72" s="50"/>
      <c r="I72" s="50"/>
      <c r="J72" s="50"/>
      <c r="K72" s="50"/>
      <c r="L72" s="50"/>
      <c r="M72" s="50"/>
      <c r="N72" s="50"/>
      <c r="O72" s="50"/>
      <c r="P72" s="50"/>
      <c r="Q72" s="50"/>
      <c r="R72" s="51"/>
      <c r="S72" s="187"/>
      <c r="T72" s="187"/>
      <c r="U72" s="187"/>
      <c r="V72" s="187"/>
      <c r="W72" s="187"/>
    </row>
    <row r="73" spans="2:23" ht="15" x14ac:dyDescent="0.25">
      <c r="B73" s="52"/>
      <c r="C73" s="249" t="s">
        <v>36</v>
      </c>
      <c r="D73" s="250"/>
      <c r="E73" s="250"/>
      <c r="F73" s="250"/>
      <c r="G73" s="250"/>
      <c r="H73" s="250"/>
      <c r="I73" s="250"/>
      <c r="J73" s="250"/>
      <c r="K73" s="250"/>
      <c r="L73" s="250"/>
      <c r="M73" s="248"/>
      <c r="N73" s="247"/>
      <c r="O73" s="253"/>
      <c r="P73" s="53"/>
      <c r="Q73" s="53"/>
      <c r="R73" s="51" t="s">
        <v>19</v>
      </c>
      <c r="S73" s="187"/>
      <c r="T73" s="187"/>
      <c r="U73" s="187"/>
      <c r="V73" s="187"/>
      <c r="W73" s="187"/>
    </row>
    <row r="74" spans="2:23" ht="15" x14ac:dyDescent="0.25">
      <c r="B74" s="52"/>
      <c r="C74" s="265" t="s">
        <v>174</v>
      </c>
      <c r="D74" s="265"/>
      <c r="E74" s="265"/>
      <c r="F74" s="265"/>
      <c r="G74" s="265"/>
      <c r="H74" s="265"/>
      <c r="I74" s="265"/>
      <c r="J74" s="265"/>
      <c r="K74" s="265"/>
      <c r="L74" s="265"/>
      <c r="M74" s="248"/>
      <c r="N74" s="247"/>
      <c r="O74" s="254"/>
      <c r="P74" s="53"/>
      <c r="Q74" s="53"/>
      <c r="R74" s="54"/>
      <c r="S74" s="187"/>
      <c r="T74" s="187"/>
      <c r="U74" s="187"/>
      <c r="V74" s="187"/>
      <c r="W74" s="187"/>
    </row>
    <row r="75" spans="2:23" ht="15" x14ac:dyDescent="0.25">
      <c r="B75" s="52"/>
      <c r="C75" s="265"/>
      <c r="D75" s="265"/>
      <c r="E75" s="265"/>
      <c r="F75" s="265"/>
      <c r="G75" s="265"/>
      <c r="H75" s="265"/>
      <c r="I75" s="265"/>
      <c r="J75" s="265"/>
      <c r="K75" s="265"/>
      <c r="L75" s="265"/>
      <c r="M75" s="248"/>
      <c r="N75" s="247"/>
      <c r="O75" s="252"/>
      <c r="P75" s="53"/>
      <c r="Q75" s="53"/>
      <c r="R75" s="51"/>
      <c r="S75" s="187"/>
      <c r="T75" s="187"/>
      <c r="U75" s="187"/>
      <c r="V75" s="187"/>
      <c r="W75" s="187"/>
    </row>
    <row r="76" spans="2:23" ht="15.75" customHeight="1" x14ac:dyDescent="0.25">
      <c r="B76" s="52"/>
      <c r="C76" s="250"/>
      <c r="D76" s="251"/>
      <c r="E76" s="251"/>
      <c r="F76" s="251"/>
      <c r="G76" s="251"/>
      <c r="H76" s="251"/>
      <c r="I76" s="251"/>
      <c r="J76" s="251"/>
      <c r="K76" s="251"/>
      <c r="L76" s="251"/>
      <c r="M76" s="248"/>
      <c r="N76" s="247"/>
      <c r="O76" s="255"/>
      <c r="P76" s="55"/>
      <c r="Q76" s="53"/>
      <c r="R76" s="51" t="s">
        <v>33</v>
      </c>
      <c r="S76" s="187"/>
      <c r="T76" s="187"/>
      <c r="U76" s="187"/>
      <c r="V76" s="187"/>
      <c r="W76" s="187"/>
    </row>
    <row r="77" spans="2:23" ht="15" x14ac:dyDescent="0.25">
      <c r="B77" s="52"/>
      <c r="C77" s="265" t="s">
        <v>175</v>
      </c>
      <c r="D77" s="265"/>
      <c r="E77" s="265"/>
      <c r="F77" s="265"/>
      <c r="G77" s="265"/>
      <c r="H77" s="265"/>
      <c r="I77" s="265"/>
      <c r="J77" s="265"/>
      <c r="K77" s="265"/>
      <c r="L77" s="265"/>
      <c r="M77" s="248"/>
      <c r="N77" s="247"/>
      <c r="O77" s="256"/>
      <c r="P77" s="53"/>
      <c r="Q77" s="53"/>
      <c r="R77" s="51"/>
      <c r="S77" s="187"/>
      <c r="T77" s="187"/>
      <c r="U77" s="187"/>
      <c r="V77" s="187"/>
      <c r="W77" s="187"/>
    </row>
    <row r="78" spans="2:23" ht="15" customHeight="1" x14ac:dyDescent="0.25">
      <c r="B78" s="52"/>
      <c r="C78" s="265"/>
      <c r="D78" s="265"/>
      <c r="E78" s="265"/>
      <c r="F78" s="265"/>
      <c r="G78" s="265"/>
      <c r="H78" s="265"/>
      <c r="I78" s="265"/>
      <c r="J78" s="265"/>
      <c r="K78" s="265"/>
      <c r="L78" s="265"/>
      <c r="M78" s="248"/>
      <c r="N78" s="247"/>
      <c r="O78" s="252"/>
      <c r="P78" s="55"/>
      <c r="Q78" s="53"/>
      <c r="R78" s="54"/>
      <c r="S78" s="187"/>
      <c r="T78" s="187"/>
      <c r="U78" s="187"/>
      <c r="V78" s="187"/>
      <c r="W78" s="187"/>
    </row>
    <row r="79" spans="2:23" ht="15" customHeight="1" thickBot="1" x14ac:dyDescent="0.3">
      <c r="B79" s="56"/>
      <c r="C79" s="57"/>
      <c r="D79" s="57"/>
      <c r="E79" s="57"/>
      <c r="F79" s="57"/>
      <c r="G79" s="57"/>
      <c r="H79" s="57"/>
      <c r="I79" s="57"/>
      <c r="J79" s="57"/>
      <c r="K79" s="57"/>
      <c r="L79" s="57"/>
      <c r="M79" s="57"/>
      <c r="N79" s="57"/>
      <c r="O79" s="58"/>
      <c r="P79" s="58"/>
      <c r="Q79" s="59"/>
      <c r="R79" s="60"/>
      <c r="S79" s="187"/>
      <c r="T79" s="187"/>
      <c r="U79" s="187"/>
      <c r="V79" s="187"/>
      <c r="W79" s="187"/>
    </row>
    <row r="80" spans="2:23" ht="15" customHeight="1" x14ac:dyDescent="0.25"/>
    <row r="81" spans="15:18" ht="15" customHeight="1" x14ac:dyDescent="0.25">
      <c r="O81" s="261"/>
      <c r="P81" s="261"/>
      <c r="Q81" s="261"/>
      <c r="R81" s="261"/>
    </row>
    <row r="82" spans="15:18" ht="15" customHeight="1" x14ac:dyDescent="0.25"/>
    <row r="83" spans="15:18" ht="15" customHeight="1" x14ac:dyDescent="0.25"/>
    <row r="84" spans="15:18" ht="15" customHeight="1" x14ac:dyDescent="0.25"/>
    <row r="87" spans="15:18" ht="15" customHeight="1" x14ac:dyDescent="0.25"/>
    <row r="88" spans="15:18" ht="15" customHeight="1" x14ac:dyDescent="0.25"/>
    <row r="89" spans="15:18" ht="15" customHeight="1" x14ac:dyDescent="0.25"/>
    <row r="90" spans="15:18" ht="8.85" customHeight="1" x14ac:dyDescent="0.25"/>
    <row r="91" spans="15:18" ht="6.75" customHeight="1" x14ac:dyDescent="0.25"/>
    <row r="93" spans="15:18" ht="14.25" customHeight="1" x14ac:dyDescent="0.25"/>
    <row r="94" spans="15:18" ht="6.75" customHeight="1" x14ac:dyDescent="0.25"/>
    <row r="95" spans="15:18" ht="14.25" customHeight="1" x14ac:dyDescent="0.25"/>
    <row r="96" spans="15:18" ht="6.75" customHeight="1" x14ac:dyDescent="0.25"/>
    <row r="97" ht="14.25" customHeight="1" x14ac:dyDescent="0.25"/>
    <row r="98" ht="6.75" customHeight="1" x14ac:dyDescent="0.25"/>
    <row r="99" ht="11.1" customHeight="1" x14ac:dyDescent="0.25"/>
  </sheetData>
  <sheetProtection algorithmName="SHA-512" hashValue="OcCoAwQNcLSWx7uZBqae4SGwFgAMpAa5pxFGWGrkWJ0RrSZkNIdR5Z/IYyehSYP6W2Zrj67beMBOTi0y/WEqDA==" saltValue="Fnhs4QB59oslBplfCxHsWg==" spinCount="100000" sheet="1" objects="1" scenarios="1"/>
  <mergeCells count="32">
    <mergeCell ref="C15:K15"/>
    <mergeCell ref="R4:R6"/>
    <mergeCell ref="H5:P5"/>
    <mergeCell ref="H7:P7"/>
    <mergeCell ref="M14:N14"/>
    <mergeCell ref="O14:P14"/>
    <mergeCell ref="B9:H9"/>
    <mergeCell ref="C17:E17"/>
    <mergeCell ref="G17:K17"/>
    <mergeCell ref="M17:P17"/>
    <mergeCell ref="C18:E18"/>
    <mergeCell ref="G18:H18"/>
    <mergeCell ref="M18:N18"/>
    <mergeCell ref="D19:E19"/>
    <mergeCell ref="G23:K23"/>
    <mergeCell ref="M23:P23"/>
    <mergeCell ref="G24:H24"/>
    <mergeCell ref="J24:K24"/>
    <mergeCell ref="M24:N24"/>
    <mergeCell ref="O24:P24"/>
    <mergeCell ref="O81:R81"/>
    <mergeCell ref="G25:H25"/>
    <mergeCell ref="J25:K25"/>
    <mergeCell ref="M25:N25"/>
    <mergeCell ref="O25:P25"/>
    <mergeCell ref="C74:L75"/>
    <mergeCell ref="C77:L78"/>
    <mergeCell ref="D26:E26"/>
    <mergeCell ref="E38:M38"/>
    <mergeCell ref="E39:M39"/>
    <mergeCell ref="E64:M64"/>
    <mergeCell ref="E65:M65"/>
  </mergeCells>
  <dataValidations disablePrompts="1" count="5">
    <dataValidation type="decimal" operator="lessThanOrEqual" allowBlank="1" showInputMessage="1" showErrorMessage="1" errorTitle="Geplante Umtriebe im Kalenderjah" error="Es ist eine maximale Umtriebszahl von 10 möglich." sqref="O32" xr:uid="{00000000-0002-0000-0200-000000000000}">
      <formula1>10</formula1>
    </dataValidation>
    <dataValidation type="decimal" allowBlank="1" showInputMessage="1" showErrorMessage="1" errorTitle="Liegefläche" error="Liegefläche kann nicht größer als Nettobuchtenfläche sein. Bitte korrigieren!" sqref="O19:O20" xr:uid="{00000000-0002-0000-0200-000001000000}">
      <formula1>0</formula1>
      <formula2>J19</formula2>
    </dataValidation>
    <dataValidation type="whole" operator="lessThanOrEqual" allowBlank="1" showInputMessage="1" showErrorMessage="1" sqref="O31" xr:uid="{00000000-0002-0000-0200-000002000000}">
      <formula1>O30</formula1>
    </dataValidation>
    <dataValidation type="whole" operator="lessThanOrEqual" allowBlank="1" showInputMessage="1" showErrorMessage="1" sqref="G26:G27" xr:uid="{00000000-0002-0000-0200-000003000000}">
      <formula1>J26</formula1>
    </dataValidation>
    <dataValidation type="whole" operator="lessThanOrEqual" allowBlank="1" showInputMessage="1" showErrorMessage="1" sqref="M26:M27" xr:uid="{00000000-0002-0000-0200-000004000000}">
      <formula1>O26</formula1>
    </dataValidation>
  </dataValidations>
  <printOptions horizontalCentered="1"/>
  <pageMargins left="0.59055118110236227" right="0.59055118110236227" top="0.59055118110236227" bottom="0.59055118110236227" header="0.31496062992125984" footer="0.39370078740157483"/>
  <pageSetup paperSize="9" scale="74" fitToWidth="2" fitToHeight="2" orientation="portrait" r:id="rId1"/>
  <headerFooter>
    <oddFooter>&amp;L&amp;"Arial,Standard"&amp;10Ministerium für Ernährung, Ländlichen Raum und Verbraucherschutz&amp;R&amp;"Arial,Standard"&amp;10FAKT II G6 - Version 5.1, 27.02.2026</oddFooter>
  </headerFooter>
  <ignoredErrors>
    <ignoredError sqref="O3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319" r:id="rId4" name="Drop Down 175">
              <controlPr locked="0" defaultSize="0" print="0" autoLine="0" autoPict="0">
                <anchor moveWithCells="1">
                  <from>
                    <xdr:col>14</xdr:col>
                    <xdr:colOff>0</xdr:colOff>
                    <xdr:row>35</xdr:row>
                    <xdr:rowOff>190500</xdr:rowOff>
                  </from>
                  <to>
                    <xdr:col>15</xdr:col>
                    <xdr:colOff>0</xdr:colOff>
                    <xdr:row>37</xdr:row>
                    <xdr:rowOff>9525</xdr:rowOff>
                  </to>
                </anchor>
              </controlPr>
            </control>
          </mc:Choice>
        </mc:AlternateContent>
        <mc:AlternateContent xmlns:mc="http://schemas.openxmlformats.org/markup-compatibility/2006">
          <mc:Choice Requires="x14">
            <control shapeId="6320" r:id="rId5" name="Drop Down 176">
              <controlPr locked="0" defaultSize="0" print="0" autoLine="0" autoPict="0">
                <anchor moveWithCells="1">
                  <from>
                    <xdr:col>13</xdr:col>
                    <xdr:colOff>400050</xdr:colOff>
                    <xdr:row>41</xdr:row>
                    <xdr:rowOff>0</xdr:rowOff>
                  </from>
                  <to>
                    <xdr:col>15</xdr:col>
                    <xdr:colOff>9525</xdr:colOff>
                    <xdr:row>42</xdr:row>
                    <xdr:rowOff>9525</xdr:rowOff>
                  </to>
                </anchor>
              </controlPr>
            </control>
          </mc:Choice>
        </mc:AlternateContent>
        <mc:AlternateContent xmlns:mc="http://schemas.openxmlformats.org/markup-compatibility/2006">
          <mc:Choice Requires="x14">
            <control shapeId="6321" r:id="rId6" name="Drop Down 177">
              <controlPr locked="0" defaultSize="0" print="0" autoLine="0" autoPict="0">
                <anchor moveWithCells="1">
                  <from>
                    <xdr:col>14</xdr:col>
                    <xdr:colOff>0</xdr:colOff>
                    <xdr:row>44</xdr:row>
                    <xdr:rowOff>0</xdr:rowOff>
                  </from>
                  <to>
                    <xdr:col>15</xdr:col>
                    <xdr:colOff>0</xdr:colOff>
                    <xdr:row>45</xdr:row>
                    <xdr:rowOff>9525</xdr:rowOff>
                  </to>
                </anchor>
              </controlPr>
            </control>
          </mc:Choice>
        </mc:AlternateContent>
        <mc:AlternateContent xmlns:mc="http://schemas.openxmlformats.org/markup-compatibility/2006">
          <mc:Choice Requires="x14">
            <control shapeId="6322" r:id="rId7" name="Drop Down 178">
              <controlPr locked="0" defaultSize="0" print="0" autoLine="0" autoPict="0">
                <anchor moveWithCells="1">
                  <from>
                    <xdr:col>14</xdr:col>
                    <xdr:colOff>0</xdr:colOff>
                    <xdr:row>44</xdr:row>
                    <xdr:rowOff>171450</xdr:rowOff>
                  </from>
                  <to>
                    <xdr:col>15</xdr:col>
                    <xdr:colOff>0</xdr:colOff>
                    <xdr:row>46</xdr:row>
                    <xdr:rowOff>9525</xdr:rowOff>
                  </to>
                </anchor>
              </controlPr>
            </control>
          </mc:Choice>
        </mc:AlternateContent>
        <mc:AlternateContent xmlns:mc="http://schemas.openxmlformats.org/markup-compatibility/2006">
          <mc:Choice Requires="x14">
            <control shapeId="6323" r:id="rId8" name="Drop Down 179">
              <controlPr locked="0" defaultSize="0" print="0" autoLine="0" autoPict="0">
                <anchor moveWithCells="1">
                  <from>
                    <xdr:col>14</xdr:col>
                    <xdr:colOff>0</xdr:colOff>
                    <xdr:row>51</xdr:row>
                    <xdr:rowOff>0</xdr:rowOff>
                  </from>
                  <to>
                    <xdr:col>15</xdr:col>
                    <xdr:colOff>0</xdr:colOff>
                    <xdr:row>52</xdr:row>
                    <xdr:rowOff>9525</xdr:rowOff>
                  </to>
                </anchor>
              </controlPr>
            </control>
          </mc:Choice>
        </mc:AlternateContent>
        <mc:AlternateContent xmlns:mc="http://schemas.openxmlformats.org/markup-compatibility/2006">
          <mc:Choice Requires="x14">
            <control shapeId="6324" r:id="rId9" name="Drop Down 180">
              <controlPr locked="0" defaultSize="0" print="0" autoLine="0" autoPict="0">
                <anchor moveWithCells="1">
                  <from>
                    <xdr:col>14</xdr:col>
                    <xdr:colOff>0</xdr:colOff>
                    <xdr:row>52</xdr:row>
                    <xdr:rowOff>0</xdr:rowOff>
                  </from>
                  <to>
                    <xdr:col>15</xdr:col>
                    <xdr:colOff>0</xdr:colOff>
                    <xdr:row>53</xdr:row>
                    <xdr:rowOff>9525</xdr:rowOff>
                  </to>
                </anchor>
              </controlPr>
            </control>
          </mc:Choice>
        </mc:AlternateContent>
        <mc:AlternateContent xmlns:mc="http://schemas.openxmlformats.org/markup-compatibility/2006">
          <mc:Choice Requires="x14">
            <control shapeId="6325" r:id="rId10" name="Drop Down 181">
              <controlPr locked="0" defaultSize="0" print="0" autoLine="0" autoPict="0">
                <anchor moveWithCells="1">
                  <from>
                    <xdr:col>14</xdr:col>
                    <xdr:colOff>0</xdr:colOff>
                    <xdr:row>53</xdr:row>
                    <xdr:rowOff>0</xdr:rowOff>
                  </from>
                  <to>
                    <xdr:col>15</xdr:col>
                    <xdr:colOff>0</xdr:colOff>
                    <xdr:row>54</xdr:row>
                    <xdr:rowOff>9525</xdr:rowOff>
                  </to>
                </anchor>
              </controlPr>
            </control>
          </mc:Choice>
        </mc:AlternateContent>
        <mc:AlternateContent xmlns:mc="http://schemas.openxmlformats.org/markup-compatibility/2006">
          <mc:Choice Requires="x14">
            <control shapeId="6330" r:id="rId11" name="Drop Down 186">
              <controlPr locked="0" defaultSize="0" print="0" autoLine="0" autoPict="0">
                <anchor moveWithCells="1">
                  <from>
                    <xdr:col>14</xdr:col>
                    <xdr:colOff>0</xdr:colOff>
                    <xdr:row>67</xdr:row>
                    <xdr:rowOff>0</xdr:rowOff>
                  </from>
                  <to>
                    <xdr:col>15</xdr:col>
                    <xdr:colOff>0</xdr:colOff>
                    <xdr:row>68</xdr:row>
                    <xdr:rowOff>9525</xdr:rowOff>
                  </to>
                </anchor>
              </controlPr>
            </control>
          </mc:Choice>
        </mc:AlternateContent>
        <mc:AlternateContent xmlns:mc="http://schemas.openxmlformats.org/markup-compatibility/2006">
          <mc:Choice Requires="x14">
            <control shapeId="6331" r:id="rId12" name="Drop Down 187">
              <controlPr locked="0" defaultSize="0" print="0" autoLine="0" autoPict="0">
                <anchor moveWithCells="1">
                  <from>
                    <xdr:col>14</xdr:col>
                    <xdr:colOff>0</xdr:colOff>
                    <xdr:row>68</xdr:row>
                    <xdr:rowOff>0</xdr:rowOff>
                  </from>
                  <to>
                    <xdr:col>15</xdr:col>
                    <xdr:colOff>0</xdr:colOff>
                    <xdr:row>69</xdr:row>
                    <xdr:rowOff>9525</xdr:rowOff>
                  </to>
                </anchor>
              </controlPr>
            </control>
          </mc:Choice>
        </mc:AlternateContent>
        <mc:AlternateContent xmlns:mc="http://schemas.openxmlformats.org/markup-compatibility/2006">
          <mc:Choice Requires="x14">
            <control shapeId="6332" r:id="rId13" name="Drop Down 188">
              <controlPr locked="0" defaultSize="0" print="0" autoLine="0" autoPict="0">
                <anchor moveWithCells="1">
                  <from>
                    <xdr:col>14</xdr:col>
                    <xdr:colOff>0</xdr:colOff>
                    <xdr:row>69</xdr:row>
                    <xdr:rowOff>0</xdr:rowOff>
                  </from>
                  <to>
                    <xdr:col>15</xdr:col>
                    <xdr:colOff>0</xdr:colOff>
                    <xdr:row>70</xdr:row>
                    <xdr:rowOff>9525</xdr:rowOff>
                  </to>
                </anchor>
              </controlPr>
            </control>
          </mc:Choice>
        </mc:AlternateContent>
        <mc:AlternateContent xmlns:mc="http://schemas.openxmlformats.org/markup-compatibility/2006">
          <mc:Choice Requires="x14">
            <control shapeId="6350" r:id="rId14" name="Drop Down 206">
              <controlPr locked="0" defaultSize="0" print="0" autoLine="0" autoPict="0">
                <anchor moveWithCells="1">
                  <from>
                    <xdr:col>14</xdr:col>
                    <xdr:colOff>0</xdr:colOff>
                    <xdr:row>48</xdr:row>
                    <xdr:rowOff>0</xdr:rowOff>
                  </from>
                  <to>
                    <xdr:col>15</xdr:col>
                    <xdr:colOff>0</xdr:colOff>
                    <xdr:row>49</xdr:row>
                    <xdr:rowOff>9525</xdr:rowOff>
                  </to>
                </anchor>
              </controlPr>
            </control>
          </mc:Choice>
        </mc:AlternateContent>
        <mc:AlternateContent xmlns:mc="http://schemas.openxmlformats.org/markup-compatibility/2006">
          <mc:Choice Requires="x14">
            <control shapeId="6360" r:id="rId15" name="Drop Down 216">
              <controlPr locked="0" defaultSize="0" print="0" autoLine="0" autoPict="0">
                <anchor moveWithCells="1">
                  <from>
                    <xdr:col>14</xdr:col>
                    <xdr:colOff>0</xdr:colOff>
                    <xdr:row>36</xdr:row>
                    <xdr:rowOff>180975</xdr:rowOff>
                  </from>
                  <to>
                    <xdr:col>15</xdr:col>
                    <xdr:colOff>0</xdr:colOff>
                    <xdr:row>38</xdr:row>
                    <xdr:rowOff>9525</xdr:rowOff>
                  </to>
                </anchor>
              </controlPr>
            </control>
          </mc:Choice>
        </mc:AlternateContent>
        <mc:AlternateContent xmlns:mc="http://schemas.openxmlformats.org/markup-compatibility/2006">
          <mc:Choice Requires="x14">
            <control shapeId="6373" r:id="rId16" name="Drop Down 229">
              <controlPr locked="0" defaultSize="0" print="0" autoLine="0" autoPict="0">
                <anchor moveWithCells="1">
                  <from>
                    <xdr:col>14</xdr:col>
                    <xdr:colOff>0</xdr:colOff>
                    <xdr:row>55</xdr:row>
                    <xdr:rowOff>161925</xdr:rowOff>
                  </from>
                  <to>
                    <xdr:col>15</xdr:col>
                    <xdr:colOff>0</xdr:colOff>
                    <xdr:row>56</xdr:row>
                    <xdr:rowOff>152400</xdr:rowOff>
                  </to>
                </anchor>
              </controlPr>
            </control>
          </mc:Choice>
        </mc:AlternateContent>
        <mc:AlternateContent xmlns:mc="http://schemas.openxmlformats.org/markup-compatibility/2006">
          <mc:Choice Requires="x14">
            <control shapeId="6374" r:id="rId17" name="Drop Down 230">
              <controlPr locked="0" defaultSize="0" print="0" autoLine="0" autoPict="0">
                <anchor moveWithCells="1">
                  <from>
                    <xdr:col>14</xdr:col>
                    <xdr:colOff>0</xdr:colOff>
                    <xdr:row>56</xdr:row>
                    <xdr:rowOff>133350</xdr:rowOff>
                  </from>
                  <to>
                    <xdr:col>15</xdr:col>
                    <xdr:colOff>0</xdr:colOff>
                    <xdr:row>57</xdr:row>
                    <xdr:rowOff>142875</xdr:rowOff>
                  </to>
                </anchor>
              </controlPr>
            </control>
          </mc:Choice>
        </mc:AlternateContent>
        <mc:AlternateContent xmlns:mc="http://schemas.openxmlformats.org/markup-compatibility/2006">
          <mc:Choice Requires="x14">
            <control shapeId="6376" r:id="rId18" name="Drop Down 232">
              <controlPr locked="0" defaultSize="0" print="0" autoLine="0" autoPict="0">
                <anchor moveWithCells="1">
                  <from>
                    <xdr:col>14</xdr:col>
                    <xdr:colOff>0</xdr:colOff>
                    <xdr:row>57</xdr:row>
                    <xdr:rowOff>142875</xdr:rowOff>
                  </from>
                  <to>
                    <xdr:col>15</xdr:col>
                    <xdr:colOff>0</xdr:colOff>
                    <xdr:row>58</xdr:row>
                    <xdr:rowOff>152400</xdr:rowOff>
                  </to>
                </anchor>
              </controlPr>
            </control>
          </mc:Choice>
        </mc:AlternateContent>
        <mc:AlternateContent xmlns:mc="http://schemas.openxmlformats.org/markup-compatibility/2006">
          <mc:Choice Requires="x14">
            <control shapeId="6377" r:id="rId19" name="Drop Down 233">
              <controlPr locked="0" defaultSize="0" print="0" autoLine="0" autoPict="0">
                <anchor moveWithCells="1">
                  <from>
                    <xdr:col>14</xdr:col>
                    <xdr:colOff>0</xdr:colOff>
                    <xdr:row>58</xdr:row>
                    <xdr:rowOff>152400</xdr:rowOff>
                  </from>
                  <to>
                    <xdr:col>15</xdr:col>
                    <xdr:colOff>0</xdr:colOff>
                    <xdr:row>59</xdr:row>
                    <xdr:rowOff>161925</xdr:rowOff>
                  </to>
                </anchor>
              </controlPr>
            </control>
          </mc:Choice>
        </mc:AlternateContent>
        <mc:AlternateContent xmlns:mc="http://schemas.openxmlformats.org/markup-compatibility/2006">
          <mc:Choice Requires="x14">
            <control shapeId="6379" r:id="rId20" name="Drop Down 235">
              <controlPr locked="0" defaultSize="0" print="0" autoLine="0" autoPict="0">
                <anchor moveWithCells="1">
                  <from>
                    <xdr:col>13</xdr:col>
                    <xdr:colOff>409575</xdr:colOff>
                    <xdr:row>59</xdr:row>
                    <xdr:rowOff>142875</xdr:rowOff>
                  </from>
                  <to>
                    <xdr:col>15</xdr:col>
                    <xdr:colOff>0</xdr:colOff>
                    <xdr:row>60</xdr:row>
                    <xdr:rowOff>152400</xdr:rowOff>
                  </to>
                </anchor>
              </controlPr>
            </control>
          </mc:Choice>
        </mc:AlternateContent>
        <mc:AlternateContent xmlns:mc="http://schemas.openxmlformats.org/markup-compatibility/2006">
          <mc:Choice Requires="x14">
            <control shapeId="6382" r:id="rId21" name="Drop Down 238">
              <controlPr locked="0" defaultSize="0" print="0" autoLine="0" autoPict="0">
                <anchor moveWithCells="1">
                  <from>
                    <xdr:col>14</xdr:col>
                    <xdr:colOff>0</xdr:colOff>
                    <xdr:row>62</xdr:row>
                    <xdr:rowOff>161925</xdr:rowOff>
                  </from>
                  <to>
                    <xdr:col>15</xdr:col>
                    <xdr:colOff>0</xdr:colOff>
                    <xdr:row>64</xdr:row>
                    <xdr:rowOff>0</xdr:rowOff>
                  </to>
                </anchor>
              </controlPr>
            </control>
          </mc:Choice>
        </mc:AlternateContent>
        <mc:AlternateContent xmlns:mc="http://schemas.openxmlformats.org/markup-compatibility/2006">
          <mc:Choice Requires="x14">
            <control shapeId="6384" r:id="rId22" name="Drop Down 240">
              <controlPr locked="0" defaultSize="0" print="0" autoLine="0" autoPict="0">
                <anchor moveWithCells="1">
                  <from>
                    <xdr:col>14</xdr:col>
                    <xdr:colOff>0</xdr:colOff>
                    <xdr:row>60</xdr:row>
                    <xdr:rowOff>152400</xdr:rowOff>
                  </from>
                  <to>
                    <xdr:col>15</xdr:col>
                    <xdr:colOff>0</xdr:colOff>
                    <xdr:row>61</xdr:row>
                    <xdr:rowOff>161925</xdr:rowOff>
                  </to>
                </anchor>
              </controlPr>
            </control>
          </mc:Choice>
        </mc:AlternateContent>
        <mc:AlternateContent xmlns:mc="http://schemas.openxmlformats.org/markup-compatibility/2006">
          <mc:Choice Requires="x14">
            <control shapeId="6385" r:id="rId23" name="Drop Down 241">
              <controlPr locked="0" defaultSize="0" print="0" autoLine="0" autoPict="0">
                <anchor moveWithCells="1">
                  <from>
                    <xdr:col>14</xdr:col>
                    <xdr:colOff>0</xdr:colOff>
                    <xdr:row>61</xdr:row>
                    <xdr:rowOff>161925</xdr:rowOff>
                  </from>
                  <to>
                    <xdr:col>15</xdr:col>
                    <xdr:colOff>0</xdr:colOff>
                    <xdr:row>63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77"/>
  <sheetViews>
    <sheetView showGridLines="0" zoomScaleNormal="100" zoomScaleSheetLayoutView="85" zoomScalePageLayoutView="70" workbookViewId="0"/>
  </sheetViews>
  <sheetFormatPr baseColWidth="10" defaultColWidth="11.42578125" defaultRowHeight="14.25" x14ac:dyDescent="0.2"/>
  <cols>
    <col min="1" max="1" width="2.140625" style="105" bestFit="1" customWidth="1"/>
    <col min="2" max="2" width="7.7109375" style="105" customWidth="1"/>
    <col min="3" max="3" width="11.85546875" style="105" customWidth="1"/>
    <col min="4" max="5" width="10.7109375" style="105" customWidth="1"/>
    <col min="6" max="8" width="14.7109375" style="105" customWidth="1"/>
    <col min="9" max="10" width="10.7109375" style="105" customWidth="1"/>
    <col min="11" max="14" width="14.7109375" style="105" customWidth="1"/>
    <col min="15" max="15" width="14.7109375" style="114" customWidth="1"/>
    <col min="16" max="16" width="10.7109375" style="105" customWidth="1"/>
    <col min="17" max="17" width="10.140625" style="105" hidden="1" customWidth="1"/>
    <col min="18" max="18" width="9.85546875" style="105" hidden="1" customWidth="1"/>
    <col min="19" max="19" width="9.7109375" style="105" customWidth="1"/>
    <col min="20" max="20" width="7.7109375" style="105" customWidth="1"/>
    <col min="21" max="22" width="10.7109375" style="105" customWidth="1"/>
    <col min="23" max="25" width="14.7109375" style="105" customWidth="1"/>
    <col min="26" max="26" width="10.7109375" style="105" customWidth="1"/>
    <col min="27" max="27" width="10.140625" style="105" hidden="1" customWidth="1"/>
    <col min="28" max="28" width="9.85546875" style="105" hidden="1" customWidth="1"/>
    <col min="29" max="16384" width="11.42578125" style="105"/>
  </cols>
  <sheetData>
    <row r="1" spans="2:28" ht="20.25" x14ac:dyDescent="0.3">
      <c r="B1" s="106" t="s">
        <v>64</v>
      </c>
      <c r="C1" s="106"/>
      <c r="D1" s="107"/>
      <c r="E1" s="107"/>
      <c r="F1" s="107"/>
      <c r="G1" s="107"/>
      <c r="H1" s="107"/>
      <c r="I1" s="107"/>
      <c r="J1" s="107"/>
      <c r="K1" s="107"/>
      <c r="L1" s="107"/>
      <c r="M1" s="107"/>
      <c r="N1" s="107"/>
      <c r="O1" s="108"/>
    </row>
    <row r="3" spans="2:28" ht="18" x14ac:dyDescent="0.25">
      <c r="B3" s="109" t="s">
        <v>102</v>
      </c>
      <c r="C3" s="109"/>
      <c r="D3" s="110"/>
      <c r="E3" s="110"/>
      <c r="F3" s="111"/>
      <c r="G3" s="111"/>
      <c r="H3" s="112" t="str">
        <f>'Ferkelaufzucht Premium'!D1</f>
        <v xml:space="preserve"> Bei Sortiermanagement Buchtenverteilung zu einem Zeitpunkt beispielhaft darstellen</v>
      </c>
      <c r="I3" s="113"/>
      <c r="J3" s="113"/>
      <c r="K3" s="113"/>
    </row>
    <row r="5" spans="2:28" ht="15.75" x14ac:dyDescent="0.25">
      <c r="B5" s="115" t="s">
        <v>71</v>
      </c>
      <c r="C5" s="115"/>
      <c r="D5" s="116"/>
      <c r="E5" s="117"/>
      <c r="F5" s="117"/>
      <c r="G5" s="117"/>
      <c r="H5" s="118" t="s">
        <v>73</v>
      </c>
      <c r="I5" s="116"/>
      <c r="J5" s="117"/>
      <c r="K5" s="117"/>
      <c r="L5" s="117"/>
      <c r="M5" s="118" t="s">
        <v>73</v>
      </c>
      <c r="N5" s="118"/>
      <c r="O5" s="119">
        <v>0.35</v>
      </c>
      <c r="P5" s="120" t="s">
        <v>72</v>
      </c>
      <c r="Q5" s="121"/>
      <c r="R5" s="121"/>
      <c r="T5" s="115" t="s">
        <v>65</v>
      </c>
      <c r="U5" s="116"/>
      <c r="V5" s="117"/>
      <c r="W5" s="117"/>
      <c r="X5" s="118" t="s">
        <v>73</v>
      </c>
      <c r="Y5" s="119">
        <v>0.15</v>
      </c>
      <c r="Z5" s="120" t="s">
        <v>72</v>
      </c>
      <c r="AA5" s="121"/>
      <c r="AB5" s="121"/>
    </row>
    <row r="6" spans="2:28" ht="16.5" thickBot="1" x14ac:dyDescent="0.3">
      <c r="B6" s="122"/>
      <c r="C6" s="122"/>
      <c r="D6" s="116"/>
      <c r="E6" s="117"/>
      <c r="F6" s="117"/>
      <c r="G6" s="117"/>
      <c r="H6" s="117"/>
      <c r="I6" s="116"/>
      <c r="J6" s="117"/>
      <c r="K6" s="117"/>
      <c r="L6" s="117"/>
      <c r="M6" s="117"/>
      <c r="N6" s="117"/>
      <c r="O6" s="123"/>
      <c r="P6" s="117"/>
      <c r="Q6" s="124"/>
      <c r="R6" s="124"/>
      <c r="T6" s="122"/>
      <c r="U6" s="116"/>
      <c r="V6" s="117"/>
      <c r="W6" s="117"/>
      <c r="X6" s="117"/>
      <c r="Y6" s="117"/>
      <c r="Z6" s="117"/>
      <c r="AA6" s="124"/>
      <c r="AB6" s="124"/>
    </row>
    <row r="7" spans="2:28" ht="49.9" customHeight="1" x14ac:dyDescent="0.2">
      <c r="B7" s="125" t="s">
        <v>70</v>
      </c>
      <c r="C7" s="126" t="s">
        <v>148</v>
      </c>
      <c r="D7" s="127" t="s">
        <v>66</v>
      </c>
      <c r="E7" s="127" t="s">
        <v>67</v>
      </c>
      <c r="F7" s="128" t="s">
        <v>68</v>
      </c>
      <c r="G7" s="129" t="s">
        <v>77</v>
      </c>
      <c r="H7" s="130" t="s">
        <v>146</v>
      </c>
      <c r="I7" s="130" t="s">
        <v>141</v>
      </c>
      <c r="J7" s="130" t="s">
        <v>142</v>
      </c>
      <c r="K7" s="128" t="s">
        <v>68</v>
      </c>
      <c r="L7" s="130" t="s">
        <v>165</v>
      </c>
      <c r="M7" s="130" t="s">
        <v>166</v>
      </c>
      <c r="N7" s="131" t="s">
        <v>145</v>
      </c>
      <c r="O7" s="132" t="s">
        <v>144</v>
      </c>
      <c r="P7" s="211" t="s">
        <v>69</v>
      </c>
      <c r="Q7" s="133" t="s">
        <v>149</v>
      </c>
      <c r="R7" s="134" t="s">
        <v>150</v>
      </c>
      <c r="T7" s="125" t="s">
        <v>70</v>
      </c>
      <c r="U7" s="127" t="s">
        <v>66</v>
      </c>
      <c r="V7" s="127" t="s">
        <v>67</v>
      </c>
      <c r="W7" s="128" t="s">
        <v>68</v>
      </c>
      <c r="X7" s="129" t="s">
        <v>77</v>
      </c>
      <c r="Y7" s="130" t="s">
        <v>152</v>
      </c>
      <c r="Z7" s="225" t="s">
        <v>153</v>
      </c>
      <c r="AA7" s="133" t="s">
        <v>149</v>
      </c>
      <c r="AB7" s="134" t="s">
        <v>150</v>
      </c>
    </row>
    <row r="8" spans="2:28" x14ac:dyDescent="0.2">
      <c r="B8" s="135"/>
      <c r="C8" s="161" t="s">
        <v>76</v>
      </c>
      <c r="D8" s="137" t="s">
        <v>75</v>
      </c>
      <c r="E8" s="137" t="s">
        <v>75</v>
      </c>
      <c r="F8" s="137" t="s">
        <v>74</v>
      </c>
      <c r="G8" s="137" t="s">
        <v>74</v>
      </c>
      <c r="H8" s="138" t="s">
        <v>74</v>
      </c>
      <c r="I8" s="137" t="s">
        <v>75</v>
      </c>
      <c r="J8" s="137" t="s">
        <v>75</v>
      </c>
      <c r="K8" s="137" t="s">
        <v>74</v>
      </c>
      <c r="L8" s="137" t="s">
        <v>74</v>
      </c>
      <c r="M8" s="139" t="s">
        <v>74</v>
      </c>
      <c r="N8" s="140"/>
      <c r="O8" s="141"/>
      <c r="P8" s="226" t="s">
        <v>76</v>
      </c>
      <c r="Q8" s="209" t="s">
        <v>74</v>
      </c>
      <c r="R8" s="142" t="s">
        <v>76</v>
      </c>
      <c r="T8" s="135"/>
      <c r="U8" s="137" t="s">
        <v>75</v>
      </c>
      <c r="V8" s="137" t="s">
        <v>75</v>
      </c>
      <c r="W8" s="137" t="s">
        <v>74</v>
      </c>
      <c r="X8" s="137" t="s">
        <v>74</v>
      </c>
      <c r="Y8" s="138" t="s">
        <v>74</v>
      </c>
      <c r="Z8" s="226" t="s">
        <v>76</v>
      </c>
      <c r="AA8" s="209" t="s">
        <v>74</v>
      </c>
      <c r="AB8" s="142" t="s">
        <v>76</v>
      </c>
    </row>
    <row r="9" spans="2:28" x14ac:dyDescent="0.2">
      <c r="B9" s="143">
        <v>1</v>
      </c>
      <c r="C9" s="159"/>
      <c r="D9" s="71"/>
      <c r="E9" s="71"/>
      <c r="F9" s="144">
        <f t="shared" ref="F9:F38" si="0">D9*E9</f>
        <v>0</v>
      </c>
      <c r="G9" s="71"/>
      <c r="H9" s="144">
        <f t="shared" ref="H9:H38" si="1">F9-G9</f>
        <v>0</v>
      </c>
      <c r="I9" s="71"/>
      <c r="J9" s="71"/>
      <c r="K9" s="144">
        <f t="shared" ref="K9:K38" si="2">I9*J9</f>
        <v>0</v>
      </c>
      <c r="L9" s="71"/>
      <c r="M9" s="144">
        <f t="shared" ref="M9:M38" si="3">K9-L9</f>
        <v>0</v>
      </c>
      <c r="N9" s="145">
        <f t="shared" ref="N9:N38" si="4">M9+H9</f>
        <v>0</v>
      </c>
      <c r="O9" s="213" t="str">
        <f t="shared" ref="O9:O38" si="5">IF(ISBLANK(D9)," ",IF(M9&gt;0,H9/N9,1))</f>
        <v xml:space="preserve"> </v>
      </c>
      <c r="P9" s="212">
        <f t="shared" ref="P9:P38" si="6">ROUNDDOWN(N9/$O$5,0)</f>
        <v>0</v>
      </c>
      <c r="Q9" s="146">
        <f t="shared" ref="Q9:Q38" si="7">IF(O9&gt;0.7,N9*C9," ")</f>
        <v>0</v>
      </c>
      <c r="R9" s="147">
        <f t="shared" ref="R9:R38" si="8">IF(O9&gt;0.7,P9*C9," ")</f>
        <v>0</v>
      </c>
      <c r="T9" s="143">
        <v>1</v>
      </c>
      <c r="U9" s="71"/>
      <c r="V9" s="71"/>
      <c r="W9" s="144">
        <f t="shared" ref="W9:W38" si="9">U9*V9</f>
        <v>0</v>
      </c>
      <c r="X9" s="71"/>
      <c r="Y9" s="245">
        <f t="shared" ref="Y9:Y38" si="10">W9-X9</f>
        <v>0</v>
      </c>
      <c r="Z9" s="246">
        <f t="shared" ref="Z9:Z38" si="11">ROUNDDOWN(Y9/$Y$5,0)</f>
        <v>0</v>
      </c>
      <c r="AA9" s="239">
        <f t="shared" ref="AA9:AA38" si="12">Y9*C9</f>
        <v>0</v>
      </c>
      <c r="AB9" s="240">
        <f t="shared" ref="AB9:AB38" si="13">Z9*C9</f>
        <v>0</v>
      </c>
    </row>
    <row r="10" spans="2:28" x14ac:dyDescent="0.2">
      <c r="B10" s="148">
        <v>2</v>
      </c>
      <c r="C10" s="159"/>
      <c r="D10" s="71"/>
      <c r="E10" s="71"/>
      <c r="F10" s="149">
        <f t="shared" si="0"/>
        <v>0</v>
      </c>
      <c r="G10" s="71"/>
      <c r="H10" s="149">
        <f t="shared" si="1"/>
        <v>0</v>
      </c>
      <c r="I10" s="71"/>
      <c r="J10" s="71"/>
      <c r="K10" s="149">
        <f t="shared" si="2"/>
        <v>0</v>
      </c>
      <c r="L10" s="71"/>
      <c r="M10" s="216">
        <f t="shared" si="3"/>
        <v>0</v>
      </c>
      <c r="N10" s="229">
        <f t="shared" si="4"/>
        <v>0</v>
      </c>
      <c r="O10" s="234" t="str">
        <f t="shared" si="5"/>
        <v xml:space="preserve"> </v>
      </c>
      <c r="P10" s="230">
        <f t="shared" si="6"/>
        <v>0</v>
      </c>
      <c r="Q10" s="231">
        <f t="shared" si="7"/>
        <v>0</v>
      </c>
      <c r="R10" s="232">
        <f t="shared" si="8"/>
        <v>0</v>
      </c>
      <c r="T10" s="148">
        <v>2</v>
      </c>
      <c r="U10" s="71"/>
      <c r="V10" s="71"/>
      <c r="W10" s="149">
        <f t="shared" si="9"/>
        <v>0</v>
      </c>
      <c r="X10" s="71"/>
      <c r="Y10" s="149">
        <f t="shared" si="10"/>
        <v>0</v>
      </c>
      <c r="Z10" s="236">
        <f t="shared" si="11"/>
        <v>0</v>
      </c>
      <c r="AA10" s="237">
        <f t="shared" si="12"/>
        <v>0</v>
      </c>
      <c r="AB10" s="238">
        <f t="shared" si="13"/>
        <v>0</v>
      </c>
    </row>
    <row r="11" spans="2:28" x14ac:dyDescent="0.2">
      <c r="B11" s="148">
        <v>3</v>
      </c>
      <c r="C11" s="159"/>
      <c r="D11" s="71"/>
      <c r="E11" s="71"/>
      <c r="F11" s="149">
        <f t="shared" si="0"/>
        <v>0</v>
      </c>
      <c r="G11" s="71"/>
      <c r="H11" s="149">
        <f t="shared" si="1"/>
        <v>0</v>
      </c>
      <c r="I11" s="71"/>
      <c r="J11" s="71"/>
      <c r="K11" s="149">
        <f t="shared" si="2"/>
        <v>0</v>
      </c>
      <c r="L11" s="71"/>
      <c r="M11" s="216">
        <f t="shared" si="3"/>
        <v>0</v>
      </c>
      <c r="N11" s="229">
        <f t="shared" si="4"/>
        <v>0</v>
      </c>
      <c r="O11" s="234" t="str">
        <f t="shared" si="5"/>
        <v xml:space="preserve"> </v>
      </c>
      <c r="P11" s="230">
        <f t="shared" si="6"/>
        <v>0</v>
      </c>
      <c r="Q11" s="231">
        <f t="shared" si="7"/>
        <v>0</v>
      </c>
      <c r="R11" s="232">
        <f t="shared" si="8"/>
        <v>0</v>
      </c>
      <c r="T11" s="148">
        <v>3</v>
      </c>
      <c r="U11" s="71"/>
      <c r="V11" s="71"/>
      <c r="W11" s="149">
        <f t="shared" si="9"/>
        <v>0</v>
      </c>
      <c r="X11" s="71"/>
      <c r="Y11" s="149">
        <f t="shared" si="10"/>
        <v>0</v>
      </c>
      <c r="Z11" s="236">
        <f t="shared" si="11"/>
        <v>0</v>
      </c>
      <c r="AA11" s="237">
        <f t="shared" si="12"/>
        <v>0</v>
      </c>
      <c r="AB11" s="238">
        <f t="shared" si="13"/>
        <v>0</v>
      </c>
    </row>
    <row r="12" spans="2:28" x14ac:dyDescent="0.2">
      <c r="B12" s="148">
        <v>4</v>
      </c>
      <c r="C12" s="159"/>
      <c r="D12" s="71"/>
      <c r="E12" s="71"/>
      <c r="F12" s="149">
        <f t="shared" si="0"/>
        <v>0</v>
      </c>
      <c r="G12" s="71"/>
      <c r="H12" s="149">
        <f t="shared" si="1"/>
        <v>0</v>
      </c>
      <c r="I12" s="71"/>
      <c r="J12" s="71"/>
      <c r="K12" s="149">
        <f t="shared" si="2"/>
        <v>0</v>
      </c>
      <c r="L12" s="71"/>
      <c r="M12" s="216">
        <f t="shared" si="3"/>
        <v>0</v>
      </c>
      <c r="N12" s="229">
        <f t="shared" si="4"/>
        <v>0</v>
      </c>
      <c r="O12" s="234" t="str">
        <f t="shared" si="5"/>
        <v xml:space="preserve"> </v>
      </c>
      <c r="P12" s="230">
        <f t="shared" si="6"/>
        <v>0</v>
      </c>
      <c r="Q12" s="231">
        <f t="shared" si="7"/>
        <v>0</v>
      </c>
      <c r="R12" s="232">
        <f t="shared" si="8"/>
        <v>0</v>
      </c>
      <c r="T12" s="148">
        <v>4</v>
      </c>
      <c r="U12" s="71"/>
      <c r="V12" s="71"/>
      <c r="W12" s="149">
        <f t="shared" si="9"/>
        <v>0</v>
      </c>
      <c r="X12" s="71"/>
      <c r="Y12" s="149">
        <f t="shared" si="10"/>
        <v>0</v>
      </c>
      <c r="Z12" s="236">
        <f t="shared" si="11"/>
        <v>0</v>
      </c>
      <c r="AA12" s="237">
        <f t="shared" si="12"/>
        <v>0</v>
      </c>
      <c r="AB12" s="238">
        <f t="shared" si="13"/>
        <v>0</v>
      </c>
    </row>
    <row r="13" spans="2:28" x14ac:dyDescent="0.2">
      <c r="B13" s="148">
        <v>5</v>
      </c>
      <c r="C13" s="159"/>
      <c r="D13" s="71"/>
      <c r="E13" s="71"/>
      <c r="F13" s="149">
        <f t="shared" si="0"/>
        <v>0</v>
      </c>
      <c r="G13" s="71"/>
      <c r="H13" s="149">
        <f t="shared" si="1"/>
        <v>0</v>
      </c>
      <c r="I13" s="71"/>
      <c r="J13" s="71"/>
      <c r="K13" s="149">
        <f t="shared" si="2"/>
        <v>0</v>
      </c>
      <c r="L13" s="71"/>
      <c r="M13" s="216">
        <f t="shared" si="3"/>
        <v>0</v>
      </c>
      <c r="N13" s="229">
        <f t="shared" si="4"/>
        <v>0</v>
      </c>
      <c r="O13" s="234" t="str">
        <f t="shared" si="5"/>
        <v xml:space="preserve"> </v>
      </c>
      <c r="P13" s="230">
        <f t="shared" si="6"/>
        <v>0</v>
      </c>
      <c r="Q13" s="231">
        <f t="shared" si="7"/>
        <v>0</v>
      </c>
      <c r="R13" s="232">
        <f t="shared" si="8"/>
        <v>0</v>
      </c>
      <c r="T13" s="148">
        <v>5</v>
      </c>
      <c r="U13" s="71"/>
      <c r="V13" s="71"/>
      <c r="W13" s="149">
        <f t="shared" si="9"/>
        <v>0</v>
      </c>
      <c r="X13" s="71"/>
      <c r="Y13" s="149">
        <f t="shared" si="10"/>
        <v>0</v>
      </c>
      <c r="Z13" s="236">
        <f t="shared" si="11"/>
        <v>0</v>
      </c>
      <c r="AA13" s="237">
        <f t="shared" si="12"/>
        <v>0</v>
      </c>
      <c r="AB13" s="238">
        <f t="shared" si="13"/>
        <v>0</v>
      </c>
    </row>
    <row r="14" spans="2:28" x14ac:dyDescent="0.2">
      <c r="B14" s="148">
        <v>6</v>
      </c>
      <c r="C14" s="159"/>
      <c r="D14" s="71"/>
      <c r="E14" s="71"/>
      <c r="F14" s="149">
        <f t="shared" si="0"/>
        <v>0</v>
      </c>
      <c r="G14" s="71"/>
      <c r="H14" s="149">
        <f t="shared" si="1"/>
        <v>0</v>
      </c>
      <c r="I14" s="71"/>
      <c r="J14" s="71"/>
      <c r="K14" s="149">
        <f t="shared" si="2"/>
        <v>0</v>
      </c>
      <c r="L14" s="71"/>
      <c r="M14" s="216">
        <f t="shared" si="3"/>
        <v>0</v>
      </c>
      <c r="N14" s="229">
        <f t="shared" si="4"/>
        <v>0</v>
      </c>
      <c r="O14" s="234" t="str">
        <f t="shared" si="5"/>
        <v xml:space="preserve"> </v>
      </c>
      <c r="P14" s="230">
        <f t="shared" si="6"/>
        <v>0</v>
      </c>
      <c r="Q14" s="231">
        <f t="shared" si="7"/>
        <v>0</v>
      </c>
      <c r="R14" s="232">
        <f t="shared" si="8"/>
        <v>0</v>
      </c>
      <c r="T14" s="148">
        <v>6</v>
      </c>
      <c r="U14" s="71"/>
      <c r="V14" s="71"/>
      <c r="W14" s="149">
        <f t="shared" si="9"/>
        <v>0</v>
      </c>
      <c r="X14" s="71"/>
      <c r="Y14" s="149">
        <f t="shared" si="10"/>
        <v>0</v>
      </c>
      <c r="Z14" s="236">
        <f t="shared" si="11"/>
        <v>0</v>
      </c>
      <c r="AA14" s="237">
        <f t="shared" si="12"/>
        <v>0</v>
      </c>
      <c r="AB14" s="238">
        <f t="shared" si="13"/>
        <v>0</v>
      </c>
    </row>
    <row r="15" spans="2:28" x14ac:dyDescent="0.2">
      <c r="B15" s="148">
        <v>7</v>
      </c>
      <c r="C15" s="159"/>
      <c r="D15" s="71"/>
      <c r="E15" s="71"/>
      <c r="F15" s="149">
        <f t="shared" si="0"/>
        <v>0</v>
      </c>
      <c r="G15" s="71"/>
      <c r="H15" s="149">
        <f t="shared" si="1"/>
        <v>0</v>
      </c>
      <c r="I15" s="71"/>
      <c r="J15" s="71"/>
      <c r="K15" s="149">
        <f t="shared" si="2"/>
        <v>0</v>
      </c>
      <c r="L15" s="71"/>
      <c r="M15" s="216">
        <f t="shared" si="3"/>
        <v>0</v>
      </c>
      <c r="N15" s="229">
        <f t="shared" si="4"/>
        <v>0</v>
      </c>
      <c r="O15" s="234" t="str">
        <f t="shared" si="5"/>
        <v xml:space="preserve"> </v>
      </c>
      <c r="P15" s="230">
        <f t="shared" si="6"/>
        <v>0</v>
      </c>
      <c r="Q15" s="231">
        <f t="shared" si="7"/>
        <v>0</v>
      </c>
      <c r="R15" s="232">
        <f t="shared" si="8"/>
        <v>0</v>
      </c>
      <c r="T15" s="148">
        <v>7</v>
      </c>
      <c r="U15" s="71"/>
      <c r="V15" s="71"/>
      <c r="W15" s="149">
        <f t="shared" si="9"/>
        <v>0</v>
      </c>
      <c r="X15" s="71"/>
      <c r="Y15" s="149">
        <f t="shared" si="10"/>
        <v>0</v>
      </c>
      <c r="Z15" s="212">
        <f t="shared" si="11"/>
        <v>0</v>
      </c>
      <c r="AA15" s="146">
        <f t="shared" si="12"/>
        <v>0</v>
      </c>
      <c r="AB15" s="147">
        <f t="shared" si="13"/>
        <v>0</v>
      </c>
    </row>
    <row r="16" spans="2:28" x14ac:dyDescent="0.2">
      <c r="B16" s="148">
        <v>8</v>
      </c>
      <c r="C16" s="159"/>
      <c r="D16" s="71"/>
      <c r="E16" s="71"/>
      <c r="F16" s="149">
        <f t="shared" si="0"/>
        <v>0</v>
      </c>
      <c r="G16" s="71"/>
      <c r="H16" s="149">
        <f t="shared" si="1"/>
        <v>0</v>
      </c>
      <c r="I16" s="71"/>
      <c r="J16" s="71"/>
      <c r="K16" s="149">
        <f t="shared" si="2"/>
        <v>0</v>
      </c>
      <c r="L16" s="71"/>
      <c r="M16" s="216">
        <f t="shared" si="3"/>
        <v>0</v>
      </c>
      <c r="N16" s="229">
        <f t="shared" si="4"/>
        <v>0</v>
      </c>
      <c r="O16" s="234" t="str">
        <f t="shared" si="5"/>
        <v xml:space="preserve"> </v>
      </c>
      <c r="P16" s="230">
        <f t="shared" si="6"/>
        <v>0</v>
      </c>
      <c r="Q16" s="231">
        <f t="shared" si="7"/>
        <v>0</v>
      </c>
      <c r="R16" s="232">
        <f t="shared" si="8"/>
        <v>0</v>
      </c>
      <c r="T16" s="148">
        <v>8</v>
      </c>
      <c r="U16" s="71"/>
      <c r="V16" s="71"/>
      <c r="W16" s="149">
        <f t="shared" si="9"/>
        <v>0</v>
      </c>
      <c r="X16" s="71"/>
      <c r="Y16" s="149">
        <f t="shared" si="10"/>
        <v>0</v>
      </c>
      <c r="Z16" s="236">
        <f t="shared" si="11"/>
        <v>0</v>
      </c>
      <c r="AA16" s="237">
        <f t="shared" si="12"/>
        <v>0</v>
      </c>
      <c r="AB16" s="238">
        <f t="shared" si="13"/>
        <v>0</v>
      </c>
    </row>
    <row r="17" spans="2:28" x14ac:dyDescent="0.2">
      <c r="B17" s="148">
        <v>9</v>
      </c>
      <c r="C17" s="159"/>
      <c r="D17" s="71"/>
      <c r="E17" s="71"/>
      <c r="F17" s="149">
        <f t="shared" si="0"/>
        <v>0</v>
      </c>
      <c r="G17" s="71"/>
      <c r="H17" s="149">
        <f t="shared" si="1"/>
        <v>0</v>
      </c>
      <c r="I17" s="71"/>
      <c r="J17" s="71"/>
      <c r="K17" s="149">
        <f t="shared" si="2"/>
        <v>0</v>
      </c>
      <c r="L17" s="71"/>
      <c r="M17" s="216">
        <f t="shared" si="3"/>
        <v>0</v>
      </c>
      <c r="N17" s="229">
        <f t="shared" si="4"/>
        <v>0</v>
      </c>
      <c r="O17" s="234" t="str">
        <f t="shared" si="5"/>
        <v xml:space="preserve"> </v>
      </c>
      <c r="P17" s="230">
        <f t="shared" si="6"/>
        <v>0</v>
      </c>
      <c r="Q17" s="231">
        <f t="shared" si="7"/>
        <v>0</v>
      </c>
      <c r="R17" s="232">
        <f t="shared" si="8"/>
        <v>0</v>
      </c>
      <c r="T17" s="148">
        <v>9</v>
      </c>
      <c r="U17" s="71"/>
      <c r="V17" s="71"/>
      <c r="W17" s="149">
        <f t="shared" si="9"/>
        <v>0</v>
      </c>
      <c r="X17" s="71"/>
      <c r="Y17" s="149">
        <f t="shared" si="10"/>
        <v>0</v>
      </c>
      <c r="Z17" s="212">
        <f t="shared" si="11"/>
        <v>0</v>
      </c>
      <c r="AA17" s="146">
        <f t="shared" si="12"/>
        <v>0</v>
      </c>
      <c r="AB17" s="147">
        <f t="shared" si="13"/>
        <v>0</v>
      </c>
    </row>
    <row r="18" spans="2:28" x14ac:dyDescent="0.2">
      <c r="B18" s="148">
        <v>10</v>
      </c>
      <c r="C18" s="159"/>
      <c r="D18" s="71"/>
      <c r="E18" s="71"/>
      <c r="F18" s="149">
        <f t="shared" si="0"/>
        <v>0</v>
      </c>
      <c r="G18" s="71"/>
      <c r="H18" s="149">
        <f t="shared" si="1"/>
        <v>0</v>
      </c>
      <c r="I18" s="71"/>
      <c r="J18" s="71"/>
      <c r="K18" s="149">
        <f t="shared" si="2"/>
        <v>0</v>
      </c>
      <c r="L18" s="71"/>
      <c r="M18" s="149">
        <f t="shared" si="3"/>
        <v>0</v>
      </c>
      <c r="N18" s="233">
        <f t="shared" si="4"/>
        <v>0</v>
      </c>
      <c r="O18" s="234" t="str">
        <f t="shared" si="5"/>
        <v xml:space="preserve"> </v>
      </c>
      <c r="P18" s="230">
        <f t="shared" si="6"/>
        <v>0</v>
      </c>
      <c r="Q18" s="231">
        <f t="shared" si="7"/>
        <v>0</v>
      </c>
      <c r="R18" s="232">
        <f t="shared" si="8"/>
        <v>0</v>
      </c>
      <c r="T18" s="148">
        <v>10</v>
      </c>
      <c r="U18" s="71"/>
      <c r="V18" s="71"/>
      <c r="W18" s="149">
        <f t="shared" si="9"/>
        <v>0</v>
      </c>
      <c r="X18" s="71"/>
      <c r="Y18" s="149">
        <f t="shared" si="10"/>
        <v>0</v>
      </c>
      <c r="Z18" s="236">
        <f t="shared" si="11"/>
        <v>0</v>
      </c>
      <c r="AA18" s="237">
        <f t="shared" si="12"/>
        <v>0</v>
      </c>
      <c r="AB18" s="238">
        <f t="shared" si="13"/>
        <v>0</v>
      </c>
    </row>
    <row r="19" spans="2:28" x14ac:dyDescent="0.2">
      <c r="B19" s="148">
        <v>11</v>
      </c>
      <c r="C19" s="160"/>
      <c r="D19" s="72"/>
      <c r="E19" s="72"/>
      <c r="F19" s="149">
        <f t="shared" si="0"/>
        <v>0</v>
      </c>
      <c r="G19" s="72"/>
      <c r="H19" s="149">
        <f t="shared" si="1"/>
        <v>0</v>
      </c>
      <c r="I19" s="72"/>
      <c r="J19" s="72"/>
      <c r="K19" s="149">
        <f t="shared" si="2"/>
        <v>0</v>
      </c>
      <c r="L19" s="72"/>
      <c r="M19" s="149">
        <f t="shared" si="3"/>
        <v>0</v>
      </c>
      <c r="N19" s="233">
        <f t="shared" si="4"/>
        <v>0</v>
      </c>
      <c r="O19" s="234" t="str">
        <f t="shared" si="5"/>
        <v xml:space="preserve"> </v>
      </c>
      <c r="P19" s="230">
        <f t="shared" si="6"/>
        <v>0</v>
      </c>
      <c r="Q19" s="231">
        <f t="shared" si="7"/>
        <v>0</v>
      </c>
      <c r="R19" s="232">
        <f t="shared" si="8"/>
        <v>0</v>
      </c>
      <c r="T19" s="148">
        <v>11</v>
      </c>
      <c r="U19" s="72"/>
      <c r="V19" s="72"/>
      <c r="W19" s="149">
        <f t="shared" si="9"/>
        <v>0</v>
      </c>
      <c r="X19" s="72"/>
      <c r="Y19" s="149">
        <f t="shared" si="10"/>
        <v>0</v>
      </c>
      <c r="Z19" s="212">
        <f t="shared" si="11"/>
        <v>0</v>
      </c>
      <c r="AA19" s="146">
        <f t="shared" si="12"/>
        <v>0</v>
      </c>
      <c r="AB19" s="147">
        <f t="shared" si="13"/>
        <v>0</v>
      </c>
    </row>
    <row r="20" spans="2:28" x14ac:dyDescent="0.2">
      <c r="B20" s="148">
        <v>12</v>
      </c>
      <c r="C20" s="160"/>
      <c r="D20" s="72"/>
      <c r="E20" s="72"/>
      <c r="F20" s="149">
        <f t="shared" si="0"/>
        <v>0</v>
      </c>
      <c r="G20" s="72"/>
      <c r="H20" s="149">
        <f t="shared" si="1"/>
        <v>0</v>
      </c>
      <c r="I20" s="72"/>
      <c r="J20" s="72"/>
      <c r="K20" s="149">
        <f t="shared" si="2"/>
        <v>0</v>
      </c>
      <c r="L20" s="72"/>
      <c r="M20" s="149">
        <f t="shared" si="3"/>
        <v>0</v>
      </c>
      <c r="N20" s="233">
        <f t="shared" si="4"/>
        <v>0</v>
      </c>
      <c r="O20" s="234" t="str">
        <f t="shared" si="5"/>
        <v xml:space="preserve"> </v>
      </c>
      <c r="P20" s="230">
        <f t="shared" si="6"/>
        <v>0</v>
      </c>
      <c r="Q20" s="231">
        <f t="shared" si="7"/>
        <v>0</v>
      </c>
      <c r="R20" s="232">
        <f t="shared" si="8"/>
        <v>0</v>
      </c>
      <c r="T20" s="148">
        <v>12</v>
      </c>
      <c r="U20" s="72"/>
      <c r="V20" s="72"/>
      <c r="W20" s="149">
        <f t="shared" si="9"/>
        <v>0</v>
      </c>
      <c r="X20" s="72"/>
      <c r="Y20" s="149">
        <f t="shared" si="10"/>
        <v>0</v>
      </c>
      <c r="Z20" s="236">
        <f t="shared" si="11"/>
        <v>0</v>
      </c>
      <c r="AA20" s="237">
        <f t="shared" si="12"/>
        <v>0</v>
      </c>
      <c r="AB20" s="238">
        <f t="shared" si="13"/>
        <v>0</v>
      </c>
    </row>
    <row r="21" spans="2:28" x14ac:dyDescent="0.2">
      <c r="B21" s="148">
        <v>13</v>
      </c>
      <c r="C21" s="160"/>
      <c r="D21" s="72"/>
      <c r="E21" s="72"/>
      <c r="F21" s="149">
        <f t="shared" si="0"/>
        <v>0</v>
      </c>
      <c r="G21" s="72"/>
      <c r="H21" s="149">
        <f t="shared" si="1"/>
        <v>0</v>
      </c>
      <c r="I21" s="72"/>
      <c r="J21" s="72"/>
      <c r="K21" s="149">
        <f t="shared" si="2"/>
        <v>0</v>
      </c>
      <c r="L21" s="72"/>
      <c r="M21" s="149">
        <f t="shared" si="3"/>
        <v>0</v>
      </c>
      <c r="N21" s="233">
        <f t="shared" si="4"/>
        <v>0</v>
      </c>
      <c r="O21" s="234" t="str">
        <f t="shared" si="5"/>
        <v xml:space="preserve"> </v>
      </c>
      <c r="P21" s="230">
        <f t="shared" si="6"/>
        <v>0</v>
      </c>
      <c r="Q21" s="231">
        <f t="shared" si="7"/>
        <v>0</v>
      </c>
      <c r="R21" s="232">
        <f t="shared" si="8"/>
        <v>0</v>
      </c>
      <c r="T21" s="148">
        <v>13</v>
      </c>
      <c r="U21" s="72"/>
      <c r="V21" s="72"/>
      <c r="W21" s="149">
        <f t="shared" si="9"/>
        <v>0</v>
      </c>
      <c r="X21" s="72"/>
      <c r="Y21" s="149">
        <f t="shared" si="10"/>
        <v>0</v>
      </c>
      <c r="Z21" s="236">
        <f t="shared" si="11"/>
        <v>0</v>
      </c>
      <c r="AA21" s="237">
        <f t="shared" si="12"/>
        <v>0</v>
      </c>
      <c r="AB21" s="238">
        <f t="shared" si="13"/>
        <v>0</v>
      </c>
    </row>
    <row r="22" spans="2:28" x14ac:dyDescent="0.2">
      <c r="B22" s="148">
        <v>14</v>
      </c>
      <c r="C22" s="160"/>
      <c r="D22" s="72"/>
      <c r="E22" s="72"/>
      <c r="F22" s="149">
        <f t="shared" si="0"/>
        <v>0</v>
      </c>
      <c r="G22" s="72"/>
      <c r="H22" s="149">
        <f t="shared" si="1"/>
        <v>0</v>
      </c>
      <c r="I22" s="72"/>
      <c r="J22" s="72"/>
      <c r="K22" s="149">
        <f t="shared" si="2"/>
        <v>0</v>
      </c>
      <c r="L22" s="72"/>
      <c r="M22" s="149">
        <f t="shared" si="3"/>
        <v>0</v>
      </c>
      <c r="N22" s="233">
        <f t="shared" si="4"/>
        <v>0</v>
      </c>
      <c r="O22" s="234" t="str">
        <f t="shared" si="5"/>
        <v xml:space="preserve"> </v>
      </c>
      <c r="P22" s="230">
        <f t="shared" si="6"/>
        <v>0</v>
      </c>
      <c r="Q22" s="231">
        <f t="shared" si="7"/>
        <v>0</v>
      </c>
      <c r="R22" s="232">
        <f t="shared" si="8"/>
        <v>0</v>
      </c>
      <c r="T22" s="148">
        <v>14</v>
      </c>
      <c r="U22" s="72"/>
      <c r="V22" s="72"/>
      <c r="W22" s="149">
        <f t="shared" si="9"/>
        <v>0</v>
      </c>
      <c r="X22" s="72"/>
      <c r="Y22" s="149">
        <f t="shared" si="10"/>
        <v>0</v>
      </c>
      <c r="Z22" s="244">
        <f t="shared" si="11"/>
        <v>0</v>
      </c>
      <c r="AA22" s="242">
        <f t="shared" si="12"/>
        <v>0</v>
      </c>
      <c r="AB22" s="243">
        <f t="shared" si="13"/>
        <v>0</v>
      </c>
    </row>
    <row r="23" spans="2:28" x14ac:dyDescent="0.2">
      <c r="B23" s="148">
        <v>15</v>
      </c>
      <c r="C23" s="160"/>
      <c r="D23" s="72"/>
      <c r="E23" s="72"/>
      <c r="F23" s="149">
        <f t="shared" si="0"/>
        <v>0</v>
      </c>
      <c r="G23" s="72"/>
      <c r="H23" s="149">
        <f t="shared" si="1"/>
        <v>0</v>
      </c>
      <c r="I23" s="72"/>
      <c r="J23" s="72"/>
      <c r="K23" s="149">
        <f t="shared" si="2"/>
        <v>0</v>
      </c>
      <c r="L23" s="72"/>
      <c r="M23" s="149">
        <f t="shared" si="3"/>
        <v>0</v>
      </c>
      <c r="N23" s="233">
        <f t="shared" si="4"/>
        <v>0</v>
      </c>
      <c r="O23" s="234" t="str">
        <f t="shared" si="5"/>
        <v xml:space="preserve"> </v>
      </c>
      <c r="P23" s="230">
        <f t="shared" si="6"/>
        <v>0</v>
      </c>
      <c r="Q23" s="231">
        <f t="shared" si="7"/>
        <v>0</v>
      </c>
      <c r="R23" s="232">
        <f t="shared" si="8"/>
        <v>0</v>
      </c>
      <c r="T23" s="148">
        <v>15</v>
      </c>
      <c r="U23" s="72"/>
      <c r="V23" s="72"/>
      <c r="W23" s="149">
        <f t="shared" si="9"/>
        <v>0</v>
      </c>
      <c r="X23" s="72"/>
      <c r="Y23" s="149">
        <f t="shared" si="10"/>
        <v>0</v>
      </c>
      <c r="Z23" s="236">
        <f t="shared" si="11"/>
        <v>0</v>
      </c>
      <c r="AA23" s="237">
        <f t="shared" si="12"/>
        <v>0</v>
      </c>
      <c r="AB23" s="238">
        <f t="shared" si="13"/>
        <v>0</v>
      </c>
    </row>
    <row r="24" spans="2:28" x14ac:dyDescent="0.2">
      <c r="B24" s="148">
        <v>16</v>
      </c>
      <c r="C24" s="160"/>
      <c r="D24" s="72"/>
      <c r="E24" s="72"/>
      <c r="F24" s="149">
        <f t="shared" si="0"/>
        <v>0</v>
      </c>
      <c r="G24" s="72"/>
      <c r="H24" s="149">
        <f t="shared" si="1"/>
        <v>0</v>
      </c>
      <c r="I24" s="72"/>
      <c r="J24" s="72"/>
      <c r="K24" s="149">
        <f t="shared" si="2"/>
        <v>0</v>
      </c>
      <c r="L24" s="72"/>
      <c r="M24" s="149">
        <f t="shared" si="3"/>
        <v>0</v>
      </c>
      <c r="N24" s="233">
        <f t="shared" si="4"/>
        <v>0</v>
      </c>
      <c r="O24" s="234" t="str">
        <f t="shared" si="5"/>
        <v xml:space="preserve"> </v>
      </c>
      <c r="P24" s="230">
        <f t="shared" si="6"/>
        <v>0</v>
      </c>
      <c r="Q24" s="231">
        <f t="shared" si="7"/>
        <v>0</v>
      </c>
      <c r="R24" s="232">
        <f t="shared" si="8"/>
        <v>0</v>
      </c>
      <c r="T24" s="148">
        <v>16</v>
      </c>
      <c r="U24" s="72"/>
      <c r="V24" s="72"/>
      <c r="W24" s="149">
        <f t="shared" si="9"/>
        <v>0</v>
      </c>
      <c r="X24" s="72"/>
      <c r="Y24" s="149">
        <f t="shared" si="10"/>
        <v>0</v>
      </c>
      <c r="Z24" s="212">
        <f t="shared" si="11"/>
        <v>0</v>
      </c>
      <c r="AA24" s="146">
        <f t="shared" si="12"/>
        <v>0</v>
      </c>
      <c r="AB24" s="147">
        <f t="shared" si="13"/>
        <v>0</v>
      </c>
    </row>
    <row r="25" spans="2:28" x14ac:dyDescent="0.2">
      <c r="B25" s="148">
        <v>17</v>
      </c>
      <c r="C25" s="160"/>
      <c r="D25" s="72"/>
      <c r="E25" s="72"/>
      <c r="F25" s="149">
        <f t="shared" si="0"/>
        <v>0</v>
      </c>
      <c r="G25" s="72"/>
      <c r="H25" s="149">
        <f t="shared" si="1"/>
        <v>0</v>
      </c>
      <c r="I25" s="72"/>
      <c r="J25" s="72"/>
      <c r="K25" s="149">
        <f t="shared" si="2"/>
        <v>0</v>
      </c>
      <c r="L25" s="72"/>
      <c r="M25" s="149">
        <f t="shared" si="3"/>
        <v>0</v>
      </c>
      <c r="N25" s="233">
        <f t="shared" si="4"/>
        <v>0</v>
      </c>
      <c r="O25" s="234" t="str">
        <f t="shared" si="5"/>
        <v xml:space="preserve"> </v>
      </c>
      <c r="P25" s="230">
        <f t="shared" si="6"/>
        <v>0</v>
      </c>
      <c r="Q25" s="231">
        <f t="shared" si="7"/>
        <v>0</v>
      </c>
      <c r="R25" s="232">
        <f t="shared" si="8"/>
        <v>0</v>
      </c>
      <c r="T25" s="148">
        <v>17</v>
      </c>
      <c r="U25" s="72"/>
      <c r="V25" s="72"/>
      <c r="W25" s="149">
        <f t="shared" si="9"/>
        <v>0</v>
      </c>
      <c r="X25" s="72"/>
      <c r="Y25" s="149">
        <f t="shared" si="10"/>
        <v>0</v>
      </c>
      <c r="Z25" s="236">
        <f t="shared" si="11"/>
        <v>0</v>
      </c>
      <c r="AA25" s="237">
        <f t="shared" si="12"/>
        <v>0</v>
      </c>
      <c r="AB25" s="238">
        <f t="shared" si="13"/>
        <v>0</v>
      </c>
    </row>
    <row r="26" spans="2:28" x14ac:dyDescent="0.2">
      <c r="B26" s="148">
        <v>18</v>
      </c>
      <c r="C26" s="160"/>
      <c r="D26" s="72"/>
      <c r="E26" s="72"/>
      <c r="F26" s="149">
        <f t="shared" si="0"/>
        <v>0</v>
      </c>
      <c r="G26" s="72"/>
      <c r="H26" s="149">
        <f t="shared" si="1"/>
        <v>0</v>
      </c>
      <c r="I26" s="72"/>
      <c r="J26" s="72"/>
      <c r="K26" s="149">
        <f t="shared" si="2"/>
        <v>0</v>
      </c>
      <c r="L26" s="72"/>
      <c r="M26" s="149">
        <f t="shared" si="3"/>
        <v>0</v>
      </c>
      <c r="N26" s="233">
        <f t="shared" si="4"/>
        <v>0</v>
      </c>
      <c r="O26" s="234" t="str">
        <f t="shared" si="5"/>
        <v xml:space="preserve"> </v>
      </c>
      <c r="P26" s="230">
        <f t="shared" si="6"/>
        <v>0</v>
      </c>
      <c r="Q26" s="231">
        <f t="shared" si="7"/>
        <v>0</v>
      </c>
      <c r="R26" s="232">
        <f t="shared" si="8"/>
        <v>0</v>
      </c>
      <c r="T26" s="148">
        <v>18</v>
      </c>
      <c r="U26" s="72"/>
      <c r="V26" s="72"/>
      <c r="W26" s="149">
        <f t="shared" si="9"/>
        <v>0</v>
      </c>
      <c r="X26" s="72"/>
      <c r="Y26" s="149">
        <f t="shared" si="10"/>
        <v>0</v>
      </c>
      <c r="Z26" s="236">
        <f t="shared" si="11"/>
        <v>0</v>
      </c>
      <c r="AA26" s="237">
        <f t="shared" si="12"/>
        <v>0</v>
      </c>
      <c r="AB26" s="238">
        <f t="shared" si="13"/>
        <v>0</v>
      </c>
    </row>
    <row r="27" spans="2:28" x14ac:dyDescent="0.2">
      <c r="B27" s="148">
        <v>19</v>
      </c>
      <c r="C27" s="160"/>
      <c r="D27" s="72"/>
      <c r="E27" s="72"/>
      <c r="F27" s="149">
        <f t="shared" si="0"/>
        <v>0</v>
      </c>
      <c r="G27" s="72"/>
      <c r="H27" s="149">
        <f t="shared" si="1"/>
        <v>0</v>
      </c>
      <c r="I27" s="72"/>
      <c r="J27" s="72"/>
      <c r="K27" s="149">
        <f t="shared" si="2"/>
        <v>0</v>
      </c>
      <c r="L27" s="72"/>
      <c r="M27" s="149">
        <f t="shared" si="3"/>
        <v>0</v>
      </c>
      <c r="N27" s="233">
        <f t="shared" si="4"/>
        <v>0</v>
      </c>
      <c r="O27" s="234" t="str">
        <f t="shared" si="5"/>
        <v xml:space="preserve"> </v>
      </c>
      <c r="P27" s="230">
        <f t="shared" si="6"/>
        <v>0</v>
      </c>
      <c r="Q27" s="231">
        <f t="shared" si="7"/>
        <v>0</v>
      </c>
      <c r="R27" s="232">
        <f t="shared" si="8"/>
        <v>0</v>
      </c>
      <c r="T27" s="148">
        <v>19</v>
      </c>
      <c r="U27" s="72"/>
      <c r="V27" s="72"/>
      <c r="W27" s="149">
        <f t="shared" si="9"/>
        <v>0</v>
      </c>
      <c r="X27" s="72"/>
      <c r="Y27" s="149">
        <f t="shared" si="10"/>
        <v>0</v>
      </c>
      <c r="Z27" s="236">
        <f t="shared" si="11"/>
        <v>0</v>
      </c>
      <c r="AA27" s="237">
        <f t="shared" si="12"/>
        <v>0</v>
      </c>
      <c r="AB27" s="238">
        <f t="shared" si="13"/>
        <v>0</v>
      </c>
    </row>
    <row r="28" spans="2:28" x14ac:dyDescent="0.2">
      <c r="B28" s="148">
        <v>20</v>
      </c>
      <c r="C28" s="160"/>
      <c r="D28" s="72"/>
      <c r="E28" s="72"/>
      <c r="F28" s="149">
        <f t="shared" si="0"/>
        <v>0</v>
      </c>
      <c r="G28" s="72"/>
      <c r="H28" s="149">
        <f t="shared" si="1"/>
        <v>0</v>
      </c>
      <c r="I28" s="72"/>
      <c r="J28" s="72"/>
      <c r="K28" s="149">
        <f t="shared" si="2"/>
        <v>0</v>
      </c>
      <c r="L28" s="72"/>
      <c r="M28" s="149">
        <f t="shared" si="3"/>
        <v>0</v>
      </c>
      <c r="N28" s="233">
        <f t="shared" si="4"/>
        <v>0</v>
      </c>
      <c r="O28" s="234" t="str">
        <f t="shared" si="5"/>
        <v xml:space="preserve"> </v>
      </c>
      <c r="P28" s="230">
        <f t="shared" si="6"/>
        <v>0</v>
      </c>
      <c r="Q28" s="231">
        <f t="shared" si="7"/>
        <v>0</v>
      </c>
      <c r="R28" s="232">
        <f t="shared" si="8"/>
        <v>0</v>
      </c>
      <c r="T28" s="148">
        <v>20</v>
      </c>
      <c r="U28" s="72"/>
      <c r="V28" s="72"/>
      <c r="W28" s="149">
        <f t="shared" si="9"/>
        <v>0</v>
      </c>
      <c r="X28" s="72"/>
      <c r="Y28" s="149">
        <f t="shared" si="10"/>
        <v>0</v>
      </c>
      <c r="Z28" s="212">
        <f t="shared" si="11"/>
        <v>0</v>
      </c>
      <c r="AA28" s="146">
        <f t="shared" si="12"/>
        <v>0</v>
      </c>
      <c r="AB28" s="147">
        <f t="shared" si="13"/>
        <v>0</v>
      </c>
    </row>
    <row r="29" spans="2:28" x14ac:dyDescent="0.2">
      <c r="B29" s="148">
        <v>21</v>
      </c>
      <c r="C29" s="160"/>
      <c r="D29" s="72"/>
      <c r="E29" s="72"/>
      <c r="F29" s="149">
        <f t="shared" si="0"/>
        <v>0</v>
      </c>
      <c r="G29" s="72"/>
      <c r="H29" s="149">
        <f t="shared" si="1"/>
        <v>0</v>
      </c>
      <c r="I29" s="72"/>
      <c r="J29" s="72"/>
      <c r="K29" s="149">
        <f t="shared" si="2"/>
        <v>0</v>
      </c>
      <c r="L29" s="72"/>
      <c r="M29" s="216">
        <f t="shared" si="3"/>
        <v>0</v>
      </c>
      <c r="N29" s="228">
        <f t="shared" si="4"/>
        <v>0</v>
      </c>
      <c r="O29" s="235" t="str">
        <f t="shared" si="5"/>
        <v xml:space="preserve"> </v>
      </c>
      <c r="P29" s="236">
        <f t="shared" si="6"/>
        <v>0</v>
      </c>
      <c r="Q29" s="237">
        <f t="shared" si="7"/>
        <v>0</v>
      </c>
      <c r="R29" s="238">
        <f t="shared" si="8"/>
        <v>0</v>
      </c>
      <c r="T29" s="148">
        <v>21</v>
      </c>
      <c r="U29" s="72"/>
      <c r="V29" s="72"/>
      <c r="W29" s="149">
        <f t="shared" si="9"/>
        <v>0</v>
      </c>
      <c r="X29" s="72"/>
      <c r="Y29" s="149">
        <f t="shared" si="10"/>
        <v>0</v>
      </c>
      <c r="Z29" s="236">
        <f t="shared" si="11"/>
        <v>0</v>
      </c>
      <c r="AA29" s="237">
        <f t="shared" si="12"/>
        <v>0</v>
      </c>
      <c r="AB29" s="238">
        <f t="shared" si="13"/>
        <v>0</v>
      </c>
    </row>
    <row r="30" spans="2:28" x14ac:dyDescent="0.2">
      <c r="B30" s="148">
        <v>22</v>
      </c>
      <c r="C30" s="160"/>
      <c r="D30" s="72"/>
      <c r="E30" s="72"/>
      <c r="F30" s="149">
        <f t="shared" si="0"/>
        <v>0</v>
      </c>
      <c r="G30" s="72"/>
      <c r="H30" s="149">
        <f t="shared" si="1"/>
        <v>0</v>
      </c>
      <c r="I30" s="72"/>
      <c r="J30" s="72"/>
      <c r="K30" s="149">
        <f t="shared" si="2"/>
        <v>0</v>
      </c>
      <c r="L30" s="72"/>
      <c r="M30" s="149">
        <f t="shared" si="3"/>
        <v>0</v>
      </c>
      <c r="N30" s="216">
        <f t="shared" si="4"/>
        <v>0</v>
      </c>
      <c r="O30" s="235" t="str">
        <f t="shared" si="5"/>
        <v xml:space="preserve"> </v>
      </c>
      <c r="P30" s="236">
        <f t="shared" si="6"/>
        <v>0</v>
      </c>
      <c r="Q30" s="237">
        <f t="shared" si="7"/>
        <v>0</v>
      </c>
      <c r="R30" s="238">
        <f t="shared" si="8"/>
        <v>0</v>
      </c>
      <c r="T30" s="148">
        <v>22</v>
      </c>
      <c r="U30" s="72"/>
      <c r="V30" s="72"/>
      <c r="W30" s="149">
        <f t="shared" si="9"/>
        <v>0</v>
      </c>
      <c r="X30" s="72"/>
      <c r="Y30" s="149">
        <f t="shared" si="10"/>
        <v>0</v>
      </c>
      <c r="Z30" s="212">
        <f t="shared" si="11"/>
        <v>0</v>
      </c>
      <c r="AA30" s="146">
        <f t="shared" si="12"/>
        <v>0</v>
      </c>
      <c r="AB30" s="147">
        <f t="shared" si="13"/>
        <v>0</v>
      </c>
    </row>
    <row r="31" spans="2:28" x14ac:dyDescent="0.2">
      <c r="B31" s="148">
        <v>23</v>
      </c>
      <c r="C31" s="160"/>
      <c r="D31" s="72"/>
      <c r="E31" s="72"/>
      <c r="F31" s="149">
        <f t="shared" si="0"/>
        <v>0</v>
      </c>
      <c r="G31" s="72"/>
      <c r="H31" s="149">
        <f t="shared" si="1"/>
        <v>0</v>
      </c>
      <c r="I31" s="72"/>
      <c r="J31" s="72"/>
      <c r="K31" s="149">
        <f t="shared" si="2"/>
        <v>0</v>
      </c>
      <c r="L31" s="72"/>
      <c r="M31" s="149">
        <f t="shared" si="3"/>
        <v>0</v>
      </c>
      <c r="N31" s="216">
        <f t="shared" si="4"/>
        <v>0</v>
      </c>
      <c r="O31" s="235" t="str">
        <f t="shared" si="5"/>
        <v xml:space="preserve"> </v>
      </c>
      <c r="P31" s="236">
        <f t="shared" si="6"/>
        <v>0</v>
      </c>
      <c r="Q31" s="237">
        <f t="shared" si="7"/>
        <v>0</v>
      </c>
      <c r="R31" s="238">
        <f t="shared" si="8"/>
        <v>0</v>
      </c>
      <c r="T31" s="148">
        <v>23</v>
      </c>
      <c r="U31" s="72"/>
      <c r="V31" s="72"/>
      <c r="W31" s="149">
        <f t="shared" si="9"/>
        <v>0</v>
      </c>
      <c r="X31" s="72"/>
      <c r="Y31" s="149">
        <f t="shared" si="10"/>
        <v>0</v>
      </c>
      <c r="Z31" s="236">
        <f t="shared" si="11"/>
        <v>0</v>
      </c>
      <c r="AA31" s="237">
        <f t="shared" si="12"/>
        <v>0</v>
      </c>
      <c r="AB31" s="238">
        <f t="shared" si="13"/>
        <v>0</v>
      </c>
    </row>
    <row r="32" spans="2:28" x14ac:dyDescent="0.2">
      <c r="B32" s="148">
        <v>24</v>
      </c>
      <c r="C32" s="160"/>
      <c r="D32" s="72"/>
      <c r="E32" s="72"/>
      <c r="F32" s="149">
        <f t="shared" si="0"/>
        <v>0</v>
      </c>
      <c r="G32" s="72"/>
      <c r="H32" s="149">
        <f t="shared" si="1"/>
        <v>0</v>
      </c>
      <c r="I32" s="72"/>
      <c r="J32" s="72"/>
      <c r="K32" s="149">
        <f t="shared" si="2"/>
        <v>0</v>
      </c>
      <c r="L32" s="72"/>
      <c r="M32" s="149">
        <f t="shared" si="3"/>
        <v>0</v>
      </c>
      <c r="N32" s="216">
        <f t="shared" si="4"/>
        <v>0</v>
      </c>
      <c r="O32" s="235" t="str">
        <f t="shared" si="5"/>
        <v xml:space="preserve"> </v>
      </c>
      <c r="P32" s="236">
        <f t="shared" si="6"/>
        <v>0</v>
      </c>
      <c r="Q32" s="237">
        <f t="shared" si="7"/>
        <v>0</v>
      </c>
      <c r="R32" s="238">
        <f t="shared" si="8"/>
        <v>0</v>
      </c>
      <c r="T32" s="148">
        <v>24</v>
      </c>
      <c r="U32" s="72"/>
      <c r="V32" s="72"/>
      <c r="W32" s="149">
        <f t="shared" si="9"/>
        <v>0</v>
      </c>
      <c r="X32" s="72"/>
      <c r="Y32" s="149">
        <f t="shared" si="10"/>
        <v>0</v>
      </c>
      <c r="Z32" s="236">
        <f t="shared" si="11"/>
        <v>0</v>
      </c>
      <c r="AA32" s="237">
        <f t="shared" si="12"/>
        <v>0</v>
      </c>
      <c r="AB32" s="238">
        <f t="shared" si="13"/>
        <v>0</v>
      </c>
    </row>
    <row r="33" spans="2:28" x14ac:dyDescent="0.2">
      <c r="B33" s="148">
        <v>25</v>
      </c>
      <c r="C33" s="160"/>
      <c r="D33" s="72"/>
      <c r="E33" s="72"/>
      <c r="F33" s="149">
        <f t="shared" si="0"/>
        <v>0</v>
      </c>
      <c r="G33" s="72"/>
      <c r="H33" s="149">
        <f t="shared" si="1"/>
        <v>0</v>
      </c>
      <c r="I33" s="72"/>
      <c r="J33" s="72"/>
      <c r="K33" s="149">
        <f t="shared" si="2"/>
        <v>0</v>
      </c>
      <c r="L33" s="72"/>
      <c r="M33" s="216">
        <f t="shared" si="3"/>
        <v>0</v>
      </c>
      <c r="N33" s="228">
        <f t="shared" si="4"/>
        <v>0</v>
      </c>
      <c r="O33" s="235" t="str">
        <f t="shared" si="5"/>
        <v xml:space="preserve"> </v>
      </c>
      <c r="P33" s="236">
        <f t="shared" si="6"/>
        <v>0</v>
      </c>
      <c r="Q33" s="237">
        <f t="shared" si="7"/>
        <v>0</v>
      </c>
      <c r="R33" s="238">
        <f t="shared" si="8"/>
        <v>0</v>
      </c>
      <c r="T33" s="148">
        <v>25</v>
      </c>
      <c r="U33" s="72"/>
      <c r="V33" s="72"/>
      <c r="W33" s="149">
        <f t="shared" si="9"/>
        <v>0</v>
      </c>
      <c r="X33" s="72"/>
      <c r="Y33" s="149">
        <f t="shared" si="10"/>
        <v>0</v>
      </c>
      <c r="Z33" s="244">
        <f t="shared" si="11"/>
        <v>0</v>
      </c>
      <c r="AA33" s="242">
        <f t="shared" si="12"/>
        <v>0</v>
      </c>
      <c r="AB33" s="243">
        <f t="shared" si="13"/>
        <v>0</v>
      </c>
    </row>
    <row r="34" spans="2:28" x14ac:dyDescent="0.2">
      <c r="B34" s="148">
        <v>26</v>
      </c>
      <c r="C34" s="160"/>
      <c r="D34" s="72"/>
      <c r="E34" s="72"/>
      <c r="F34" s="149">
        <f t="shared" si="0"/>
        <v>0</v>
      </c>
      <c r="G34" s="72"/>
      <c r="H34" s="149">
        <f t="shared" si="1"/>
        <v>0</v>
      </c>
      <c r="I34" s="72"/>
      <c r="J34" s="72"/>
      <c r="K34" s="149">
        <f t="shared" si="2"/>
        <v>0</v>
      </c>
      <c r="L34" s="72"/>
      <c r="M34" s="216">
        <f t="shared" si="3"/>
        <v>0</v>
      </c>
      <c r="N34" s="228">
        <f t="shared" si="4"/>
        <v>0</v>
      </c>
      <c r="O34" s="235" t="str">
        <f t="shared" si="5"/>
        <v xml:space="preserve"> </v>
      </c>
      <c r="P34" s="236">
        <f t="shared" si="6"/>
        <v>0</v>
      </c>
      <c r="Q34" s="237">
        <f t="shared" si="7"/>
        <v>0</v>
      </c>
      <c r="R34" s="238">
        <f t="shared" si="8"/>
        <v>0</v>
      </c>
      <c r="T34" s="148">
        <v>26</v>
      </c>
      <c r="U34" s="72"/>
      <c r="V34" s="72"/>
      <c r="W34" s="149">
        <f t="shared" si="9"/>
        <v>0</v>
      </c>
      <c r="X34" s="72"/>
      <c r="Y34" s="149">
        <f t="shared" si="10"/>
        <v>0</v>
      </c>
      <c r="Z34" s="236">
        <f t="shared" si="11"/>
        <v>0</v>
      </c>
      <c r="AA34" s="237">
        <f t="shared" si="12"/>
        <v>0</v>
      </c>
      <c r="AB34" s="238">
        <f t="shared" si="13"/>
        <v>0</v>
      </c>
    </row>
    <row r="35" spans="2:28" x14ac:dyDescent="0.2">
      <c r="B35" s="148">
        <v>27</v>
      </c>
      <c r="C35" s="160"/>
      <c r="D35" s="72"/>
      <c r="E35" s="72"/>
      <c r="F35" s="149">
        <f t="shared" si="0"/>
        <v>0</v>
      </c>
      <c r="G35" s="72"/>
      <c r="H35" s="149">
        <f t="shared" si="1"/>
        <v>0</v>
      </c>
      <c r="I35" s="72"/>
      <c r="J35" s="72"/>
      <c r="K35" s="149">
        <f t="shared" si="2"/>
        <v>0</v>
      </c>
      <c r="L35" s="72"/>
      <c r="M35" s="149">
        <f t="shared" si="3"/>
        <v>0</v>
      </c>
      <c r="N35" s="216">
        <f t="shared" si="4"/>
        <v>0</v>
      </c>
      <c r="O35" s="235" t="str">
        <f t="shared" si="5"/>
        <v xml:space="preserve"> </v>
      </c>
      <c r="P35" s="236">
        <f t="shared" si="6"/>
        <v>0</v>
      </c>
      <c r="Q35" s="237">
        <f t="shared" si="7"/>
        <v>0</v>
      </c>
      <c r="R35" s="238">
        <f t="shared" si="8"/>
        <v>0</v>
      </c>
      <c r="T35" s="148">
        <v>27</v>
      </c>
      <c r="U35" s="72"/>
      <c r="V35" s="72"/>
      <c r="W35" s="149">
        <f t="shared" si="9"/>
        <v>0</v>
      </c>
      <c r="X35" s="72"/>
      <c r="Y35" s="149">
        <f t="shared" si="10"/>
        <v>0</v>
      </c>
      <c r="Z35" s="236">
        <f t="shared" si="11"/>
        <v>0</v>
      </c>
      <c r="AA35" s="237">
        <f t="shared" si="12"/>
        <v>0</v>
      </c>
      <c r="AB35" s="238">
        <f t="shared" si="13"/>
        <v>0</v>
      </c>
    </row>
    <row r="36" spans="2:28" x14ac:dyDescent="0.2">
      <c r="B36" s="148">
        <v>28</v>
      </c>
      <c r="C36" s="160"/>
      <c r="D36" s="72"/>
      <c r="E36" s="72"/>
      <c r="F36" s="149">
        <f t="shared" si="0"/>
        <v>0</v>
      </c>
      <c r="G36" s="72"/>
      <c r="H36" s="149">
        <f t="shared" si="1"/>
        <v>0</v>
      </c>
      <c r="I36" s="72"/>
      <c r="J36" s="72"/>
      <c r="K36" s="149">
        <f t="shared" si="2"/>
        <v>0</v>
      </c>
      <c r="L36" s="72"/>
      <c r="M36" s="149">
        <f t="shared" si="3"/>
        <v>0</v>
      </c>
      <c r="N36" s="216">
        <f t="shared" si="4"/>
        <v>0</v>
      </c>
      <c r="O36" s="235" t="str">
        <f t="shared" si="5"/>
        <v xml:space="preserve"> </v>
      </c>
      <c r="P36" s="236">
        <f t="shared" si="6"/>
        <v>0</v>
      </c>
      <c r="Q36" s="237">
        <f t="shared" si="7"/>
        <v>0</v>
      </c>
      <c r="R36" s="238">
        <f t="shared" si="8"/>
        <v>0</v>
      </c>
      <c r="T36" s="148">
        <v>28</v>
      </c>
      <c r="U36" s="72"/>
      <c r="V36" s="72"/>
      <c r="W36" s="149">
        <f t="shared" si="9"/>
        <v>0</v>
      </c>
      <c r="X36" s="72"/>
      <c r="Y36" s="149">
        <f t="shared" si="10"/>
        <v>0</v>
      </c>
      <c r="Z36" s="236">
        <f t="shared" si="11"/>
        <v>0</v>
      </c>
      <c r="AA36" s="237">
        <f t="shared" si="12"/>
        <v>0</v>
      </c>
      <c r="AB36" s="238">
        <f t="shared" si="13"/>
        <v>0</v>
      </c>
    </row>
    <row r="37" spans="2:28" x14ac:dyDescent="0.2">
      <c r="B37" s="148">
        <v>29</v>
      </c>
      <c r="C37" s="160"/>
      <c r="D37" s="72"/>
      <c r="E37" s="72"/>
      <c r="F37" s="149">
        <f t="shared" si="0"/>
        <v>0</v>
      </c>
      <c r="G37" s="72"/>
      <c r="H37" s="149">
        <f t="shared" si="1"/>
        <v>0</v>
      </c>
      <c r="I37" s="72"/>
      <c r="J37" s="72"/>
      <c r="K37" s="149">
        <f t="shared" si="2"/>
        <v>0</v>
      </c>
      <c r="L37" s="72"/>
      <c r="M37" s="149">
        <f t="shared" si="3"/>
        <v>0</v>
      </c>
      <c r="N37" s="216">
        <f t="shared" si="4"/>
        <v>0</v>
      </c>
      <c r="O37" s="235" t="str">
        <f t="shared" si="5"/>
        <v xml:space="preserve"> </v>
      </c>
      <c r="P37" s="236">
        <f t="shared" si="6"/>
        <v>0</v>
      </c>
      <c r="Q37" s="237">
        <f t="shared" si="7"/>
        <v>0</v>
      </c>
      <c r="R37" s="238">
        <f t="shared" si="8"/>
        <v>0</v>
      </c>
      <c r="T37" s="148">
        <v>29</v>
      </c>
      <c r="U37" s="72"/>
      <c r="V37" s="72"/>
      <c r="W37" s="149">
        <f t="shared" si="9"/>
        <v>0</v>
      </c>
      <c r="X37" s="72"/>
      <c r="Y37" s="149">
        <f t="shared" si="10"/>
        <v>0</v>
      </c>
      <c r="Z37" s="236">
        <f t="shared" si="11"/>
        <v>0</v>
      </c>
      <c r="AA37" s="237">
        <f t="shared" si="12"/>
        <v>0</v>
      </c>
      <c r="AB37" s="238">
        <f t="shared" si="13"/>
        <v>0</v>
      </c>
    </row>
    <row r="38" spans="2:28" x14ac:dyDescent="0.2">
      <c r="B38" s="148">
        <v>30</v>
      </c>
      <c r="C38" s="160"/>
      <c r="D38" s="72"/>
      <c r="E38" s="72"/>
      <c r="F38" s="149">
        <f t="shared" si="0"/>
        <v>0</v>
      </c>
      <c r="G38" s="72"/>
      <c r="H38" s="222">
        <f t="shared" si="1"/>
        <v>0</v>
      </c>
      <c r="I38" s="72"/>
      <c r="J38" s="72"/>
      <c r="K38" s="149">
        <f t="shared" si="2"/>
        <v>0</v>
      </c>
      <c r="L38" s="72"/>
      <c r="M38" s="149">
        <f t="shared" si="3"/>
        <v>0</v>
      </c>
      <c r="N38" s="217">
        <f t="shared" si="4"/>
        <v>0</v>
      </c>
      <c r="O38" s="218" t="str">
        <f t="shared" si="5"/>
        <v xml:space="preserve"> </v>
      </c>
      <c r="P38" s="219">
        <f t="shared" si="6"/>
        <v>0</v>
      </c>
      <c r="Q38" s="220">
        <f t="shared" si="7"/>
        <v>0</v>
      </c>
      <c r="R38" s="221">
        <f t="shared" si="8"/>
        <v>0</v>
      </c>
      <c r="T38" s="148">
        <v>30</v>
      </c>
      <c r="U38" s="72"/>
      <c r="V38" s="72"/>
      <c r="W38" s="149">
        <f t="shared" si="9"/>
        <v>0</v>
      </c>
      <c r="X38" s="72"/>
      <c r="Y38" s="222">
        <f t="shared" si="10"/>
        <v>0</v>
      </c>
      <c r="Z38" s="219">
        <f t="shared" si="11"/>
        <v>0</v>
      </c>
      <c r="AA38" s="220">
        <f t="shared" si="12"/>
        <v>0</v>
      </c>
      <c r="AB38" s="221">
        <f t="shared" si="13"/>
        <v>0</v>
      </c>
    </row>
    <row r="39" spans="2:28" ht="18" customHeight="1" thickBot="1" x14ac:dyDescent="0.3">
      <c r="B39" s="162" t="s">
        <v>167</v>
      </c>
      <c r="C39" s="150"/>
      <c r="D39" s="151"/>
      <c r="E39" s="150"/>
      <c r="F39" s="151"/>
      <c r="G39" s="152"/>
      <c r="H39" s="153"/>
      <c r="I39" s="151"/>
      <c r="J39" s="150"/>
      <c r="K39" s="151"/>
      <c r="L39" s="154"/>
      <c r="M39" s="152"/>
      <c r="N39" s="153">
        <f>SUM(Q9:Q38)</f>
        <v>0</v>
      </c>
      <c r="O39" s="215"/>
      <c r="P39" s="208">
        <f>SUM(R9:R38)</f>
        <v>0</v>
      </c>
      <c r="Q39" s="210"/>
      <c r="R39" s="157"/>
      <c r="T39" s="162" t="s">
        <v>167</v>
      </c>
      <c r="U39" s="151"/>
      <c r="V39" s="150"/>
      <c r="W39" s="151"/>
      <c r="X39" s="152"/>
      <c r="Y39" s="153">
        <f>SUM(AA9:AA38)</f>
        <v>0</v>
      </c>
      <c r="Z39" s="207">
        <f>SUM(AB9:AB38)</f>
        <v>0</v>
      </c>
      <c r="AA39" s="156"/>
      <c r="AB39" s="157"/>
    </row>
    <row r="41" spans="2:28" ht="18" x14ac:dyDescent="0.25">
      <c r="B41" s="109" t="s">
        <v>103</v>
      </c>
      <c r="C41" s="109"/>
      <c r="D41" s="110"/>
      <c r="E41" s="110"/>
      <c r="F41" s="158"/>
      <c r="G41" s="158"/>
      <c r="H41" s="113"/>
      <c r="I41" s="113"/>
      <c r="J41" s="113"/>
      <c r="K41" s="113"/>
    </row>
    <row r="43" spans="2:28" ht="15.75" x14ac:dyDescent="0.25">
      <c r="B43" s="115" t="s">
        <v>71</v>
      </c>
      <c r="C43" s="115"/>
      <c r="D43" s="116"/>
      <c r="E43" s="117"/>
      <c r="F43" s="117"/>
      <c r="G43" s="117"/>
      <c r="H43" s="118" t="s">
        <v>73</v>
      </c>
      <c r="I43" s="116"/>
      <c r="J43" s="117"/>
      <c r="K43" s="117"/>
      <c r="L43" s="117"/>
      <c r="M43" s="118" t="s">
        <v>73</v>
      </c>
      <c r="N43" s="118"/>
      <c r="O43" s="119">
        <v>0.5</v>
      </c>
      <c r="P43" s="120" t="s">
        <v>72</v>
      </c>
      <c r="Q43" s="121"/>
      <c r="R43" s="121"/>
      <c r="T43" s="115" t="s">
        <v>65</v>
      </c>
      <c r="U43" s="116"/>
      <c r="V43" s="117"/>
      <c r="W43" s="117"/>
      <c r="X43" s="118" t="s">
        <v>73</v>
      </c>
      <c r="Y43" s="119">
        <v>0.2</v>
      </c>
      <c r="Z43" s="120" t="s">
        <v>72</v>
      </c>
      <c r="AA43" s="121"/>
      <c r="AB43" s="121"/>
    </row>
    <row r="44" spans="2:28" ht="16.5" thickBot="1" x14ac:dyDescent="0.3">
      <c r="B44" s="122"/>
      <c r="C44" s="122"/>
      <c r="D44" s="116"/>
      <c r="E44" s="117"/>
      <c r="F44" s="117"/>
      <c r="G44" s="117"/>
      <c r="H44" s="117"/>
      <c r="I44" s="116"/>
      <c r="J44" s="117"/>
      <c r="K44" s="117"/>
      <c r="L44" s="117"/>
      <c r="M44" s="117"/>
      <c r="N44" s="117"/>
      <c r="O44" s="123"/>
      <c r="P44" s="117"/>
      <c r="Q44" s="124"/>
      <c r="R44" s="124"/>
      <c r="T44" s="122"/>
      <c r="U44" s="116"/>
      <c r="V44" s="117"/>
      <c r="W44" s="117"/>
      <c r="X44" s="117"/>
      <c r="Y44" s="117"/>
      <c r="Z44" s="117"/>
      <c r="AA44" s="124"/>
      <c r="AB44" s="124"/>
    </row>
    <row r="45" spans="2:28" ht="49.9" customHeight="1" x14ac:dyDescent="0.2">
      <c r="B45" s="125" t="s">
        <v>70</v>
      </c>
      <c r="C45" s="126" t="s">
        <v>148</v>
      </c>
      <c r="D45" s="127" t="s">
        <v>66</v>
      </c>
      <c r="E45" s="127" t="s">
        <v>67</v>
      </c>
      <c r="F45" s="128" t="s">
        <v>68</v>
      </c>
      <c r="G45" s="129" t="s">
        <v>77</v>
      </c>
      <c r="H45" s="130" t="s">
        <v>146</v>
      </c>
      <c r="I45" s="130" t="s">
        <v>141</v>
      </c>
      <c r="J45" s="130" t="s">
        <v>142</v>
      </c>
      <c r="K45" s="128" t="s">
        <v>68</v>
      </c>
      <c r="L45" s="130" t="s">
        <v>143</v>
      </c>
      <c r="M45" s="130" t="s">
        <v>147</v>
      </c>
      <c r="N45" s="131" t="s">
        <v>145</v>
      </c>
      <c r="O45" s="132" t="s">
        <v>144</v>
      </c>
      <c r="P45" s="211" t="s">
        <v>69</v>
      </c>
      <c r="Q45" s="133" t="s">
        <v>149</v>
      </c>
      <c r="R45" s="134" t="s">
        <v>150</v>
      </c>
      <c r="T45" s="125" t="s">
        <v>70</v>
      </c>
      <c r="U45" s="127" t="s">
        <v>66</v>
      </c>
      <c r="V45" s="127" t="s">
        <v>67</v>
      </c>
      <c r="W45" s="128" t="s">
        <v>68</v>
      </c>
      <c r="X45" s="129" t="s">
        <v>77</v>
      </c>
      <c r="Y45" s="130" t="s">
        <v>152</v>
      </c>
      <c r="Z45" s="225" t="s">
        <v>153</v>
      </c>
      <c r="AA45" s="133" t="s">
        <v>149</v>
      </c>
      <c r="AB45" s="134" t="s">
        <v>150</v>
      </c>
    </row>
    <row r="46" spans="2:28" x14ac:dyDescent="0.2">
      <c r="B46" s="135"/>
      <c r="C46" s="136"/>
      <c r="D46" s="137" t="s">
        <v>75</v>
      </c>
      <c r="E46" s="137" t="s">
        <v>75</v>
      </c>
      <c r="F46" s="137" t="s">
        <v>74</v>
      </c>
      <c r="G46" s="137" t="s">
        <v>74</v>
      </c>
      <c r="H46" s="138" t="s">
        <v>74</v>
      </c>
      <c r="I46" s="137" t="s">
        <v>75</v>
      </c>
      <c r="J46" s="137" t="s">
        <v>75</v>
      </c>
      <c r="K46" s="137" t="s">
        <v>74</v>
      </c>
      <c r="L46" s="137" t="s">
        <v>74</v>
      </c>
      <c r="M46" s="139" t="s">
        <v>74</v>
      </c>
      <c r="N46" s="140"/>
      <c r="O46" s="141"/>
      <c r="P46" s="226" t="s">
        <v>76</v>
      </c>
      <c r="Q46" s="209" t="s">
        <v>74</v>
      </c>
      <c r="R46" s="142" t="s">
        <v>76</v>
      </c>
      <c r="T46" s="135"/>
      <c r="U46" s="137" t="s">
        <v>75</v>
      </c>
      <c r="V46" s="137" t="s">
        <v>75</v>
      </c>
      <c r="W46" s="137" t="s">
        <v>74</v>
      </c>
      <c r="X46" s="137" t="s">
        <v>74</v>
      </c>
      <c r="Y46" s="138" t="s">
        <v>74</v>
      </c>
      <c r="Z46" s="226" t="s">
        <v>76</v>
      </c>
      <c r="AA46" s="209" t="s">
        <v>74</v>
      </c>
      <c r="AB46" s="142" t="s">
        <v>76</v>
      </c>
    </row>
    <row r="47" spans="2:28" x14ac:dyDescent="0.2">
      <c r="B47" s="143">
        <v>1</v>
      </c>
      <c r="C47" s="159"/>
      <c r="D47" s="71"/>
      <c r="E47" s="71"/>
      <c r="F47" s="144">
        <f t="shared" ref="F47:F76" si="14">D47*E47</f>
        <v>0</v>
      </c>
      <c r="G47" s="71"/>
      <c r="H47" s="144">
        <f t="shared" ref="H47:H76" si="15">F47-G47</f>
        <v>0</v>
      </c>
      <c r="I47" s="71"/>
      <c r="J47" s="71"/>
      <c r="K47" s="144">
        <f t="shared" ref="K47:K76" si="16">I47*J47</f>
        <v>0</v>
      </c>
      <c r="L47" s="71"/>
      <c r="M47" s="144">
        <f t="shared" ref="M47:M76" si="17">K47-L47</f>
        <v>0</v>
      </c>
      <c r="N47" s="145">
        <f t="shared" ref="N47:N76" si="18">M47+H47</f>
        <v>0</v>
      </c>
      <c r="O47" s="213" t="str">
        <f>IF(ISBLANK(D47)," ",IF(M47&gt;0,H47/N47,1))</f>
        <v xml:space="preserve"> </v>
      </c>
      <c r="P47" s="223">
        <f t="shared" ref="P47:P76" si="19">ROUNDDOWN(N47/$O$43,0)</f>
        <v>0</v>
      </c>
      <c r="Q47" s="146">
        <f t="shared" ref="Q47:Q76" si="20">IF(O47&gt;0.7,N47*C47," ")</f>
        <v>0</v>
      </c>
      <c r="R47" s="147">
        <f t="shared" ref="R47:R76" si="21">IF(O47&gt;0.7,P47*C47," ")</f>
        <v>0</v>
      </c>
      <c r="T47" s="143">
        <v>1</v>
      </c>
      <c r="U47" s="71"/>
      <c r="V47" s="71"/>
      <c r="W47" s="144">
        <f t="shared" ref="W47:W76" si="22">U47*V47</f>
        <v>0</v>
      </c>
      <c r="X47" s="71"/>
      <c r="Y47" s="245">
        <f t="shared" ref="Y47:Y76" si="23">W47-X47</f>
        <v>0</v>
      </c>
      <c r="Z47" s="212">
        <f t="shared" ref="Z47:Z76" si="24">ROUNDDOWN(Y47/$Y$43,0)</f>
        <v>0</v>
      </c>
      <c r="AA47" s="146">
        <f t="shared" ref="AA47:AA76" si="25">Y47*C47</f>
        <v>0</v>
      </c>
      <c r="AB47" s="227">
        <f t="shared" ref="AB47:AB76" si="26">Z47*C47</f>
        <v>0</v>
      </c>
    </row>
    <row r="48" spans="2:28" x14ac:dyDescent="0.2">
      <c r="B48" s="148">
        <v>2</v>
      </c>
      <c r="C48" s="159"/>
      <c r="D48" s="71"/>
      <c r="E48" s="71"/>
      <c r="F48" s="149">
        <f t="shared" si="14"/>
        <v>0</v>
      </c>
      <c r="G48" s="71"/>
      <c r="H48" s="149">
        <f t="shared" si="15"/>
        <v>0</v>
      </c>
      <c r="I48" s="71"/>
      <c r="J48" s="71"/>
      <c r="K48" s="149">
        <f t="shared" si="16"/>
        <v>0</v>
      </c>
      <c r="L48" s="71"/>
      <c r="M48" s="216">
        <f t="shared" si="17"/>
        <v>0</v>
      </c>
      <c r="N48" s="228">
        <f t="shared" si="18"/>
        <v>0</v>
      </c>
      <c r="O48" s="235" t="str">
        <f t="shared" ref="O48:O76" si="27">IF(ISBLANK(D48)," ",IF(M48&gt;0,H48/N48,1))</f>
        <v xml:space="preserve"> </v>
      </c>
      <c r="P48" s="241">
        <f t="shared" si="19"/>
        <v>0</v>
      </c>
      <c r="Q48" s="237">
        <f t="shared" si="20"/>
        <v>0</v>
      </c>
      <c r="R48" s="238">
        <f t="shared" si="21"/>
        <v>0</v>
      </c>
      <c r="T48" s="148">
        <v>2</v>
      </c>
      <c r="U48" s="71"/>
      <c r="V48" s="71"/>
      <c r="W48" s="149">
        <f t="shared" si="22"/>
        <v>0</v>
      </c>
      <c r="X48" s="71"/>
      <c r="Y48" s="149">
        <f t="shared" si="23"/>
        <v>0</v>
      </c>
      <c r="Z48" s="236">
        <f t="shared" si="24"/>
        <v>0</v>
      </c>
      <c r="AA48" s="237">
        <f t="shared" si="25"/>
        <v>0</v>
      </c>
      <c r="AB48" s="238">
        <f t="shared" si="26"/>
        <v>0</v>
      </c>
    </row>
    <row r="49" spans="2:28" x14ac:dyDescent="0.2">
      <c r="B49" s="148">
        <v>3</v>
      </c>
      <c r="C49" s="159"/>
      <c r="D49" s="71"/>
      <c r="E49" s="71"/>
      <c r="F49" s="149">
        <f t="shared" si="14"/>
        <v>0</v>
      </c>
      <c r="G49" s="71"/>
      <c r="H49" s="149">
        <f t="shared" si="15"/>
        <v>0</v>
      </c>
      <c r="I49" s="71"/>
      <c r="J49" s="71"/>
      <c r="K49" s="149">
        <f t="shared" si="16"/>
        <v>0</v>
      </c>
      <c r="L49" s="71"/>
      <c r="M49" s="149">
        <f t="shared" si="17"/>
        <v>0</v>
      </c>
      <c r="N49" s="145">
        <f t="shared" si="18"/>
        <v>0</v>
      </c>
      <c r="O49" s="214" t="str">
        <f t="shared" si="27"/>
        <v xml:space="preserve"> </v>
      </c>
      <c r="P49" s="223">
        <f t="shared" si="19"/>
        <v>0</v>
      </c>
      <c r="Q49" s="146">
        <f t="shared" si="20"/>
        <v>0</v>
      </c>
      <c r="R49" s="147">
        <f t="shared" si="21"/>
        <v>0</v>
      </c>
      <c r="T49" s="148">
        <v>3</v>
      </c>
      <c r="U49" s="71"/>
      <c r="V49" s="71"/>
      <c r="W49" s="149">
        <f t="shared" si="22"/>
        <v>0</v>
      </c>
      <c r="X49" s="71"/>
      <c r="Y49" s="149">
        <f t="shared" si="23"/>
        <v>0</v>
      </c>
      <c r="Z49" s="212">
        <f t="shared" si="24"/>
        <v>0</v>
      </c>
      <c r="AA49" s="146">
        <f t="shared" si="25"/>
        <v>0</v>
      </c>
      <c r="AB49" s="147">
        <f t="shared" si="26"/>
        <v>0</v>
      </c>
    </row>
    <row r="50" spans="2:28" x14ac:dyDescent="0.2">
      <c r="B50" s="148">
        <v>4</v>
      </c>
      <c r="C50" s="159"/>
      <c r="D50" s="71"/>
      <c r="E50" s="71"/>
      <c r="F50" s="149">
        <f t="shared" si="14"/>
        <v>0</v>
      </c>
      <c r="G50" s="71"/>
      <c r="H50" s="149">
        <f t="shared" si="15"/>
        <v>0</v>
      </c>
      <c r="I50" s="71"/>
      <c r="J50" s="71"/>
      <c r="K50" s="149">
        <f t="shared" si="16"/>
        <v>0</v>
      </c>
      <c r="L50" s="71"/>
      <c r="M50" s="216">
        <f t="shared" si="17"/>
        <v>0</v>
      </c>
      <c r="N50" s="228">
        <f t="shared" si="18"/>
        <v>0</v>
      </c>
      <c r="O50" s="235" t="str">
        <f t="shared" si="27"/>
        <v xml:space="preserve"> </v>
      </c>
      <c r="P50" s="241">
        <f t="shared" si="19"/>
        <v>0</v>
      </c>
      <c r="Q50" s="237">
        <f t="shared" si="20"/>
        <v>0</v>
      </c>
      <c r="R50" s="238">
        <f t="shared" si="21"/>
        <v>0</v>
      </c>
      <c r="T50" s="148">
        <v>4</v>
      </c>
      <c r="U50" s="71"/>
      <c r="V50" s="71"/>
      <c r="W50" s="149">
        <f t="shared" si="22"/>
        <v>0</v>
      </c>
      <c r="X50" s="71"/>
      <c r="Y50" s="149">
        <f t="shared" si="23"/>
        <v>0</v>
      </c>
      <c r="Z50" s="236">
        <f t="shared" si="24"/>
        <v>0</v>
      </c>
      <c r="AA50" s="237">
        <f t="shared" si="25"/>
        <v>0</v>
      </c>
      <c r="AB50" s="238">
        <f t="shared" si="26"/>
        <v>0</v>
      </c>
    </row>
    <row r="51" spans="2:28" x14ac:dyDescent="0.2">
      <c r="B51" s="148">
        <v>5</v>
      </c>
      <c r="C51" s="159"/>
      <c r="D51" s="71"/>
      <c r="E51" s="71"/>
      <c r="F51" s="149">
        <f t="shared" si="14"/>
        <v>0</v>
      </c>
      <c r="G51" s="71"/>
      <c r="H51" s="149">
        <f t="shared" si="15"/>
        <v>0</v>
      </c>
      <c r="I51" s="71"/>
      <c r="J51" s="71"/>
      <c r="K51" s="149">
        <f t="shared" si="16"/>
        <v>0</v>
      </c>
      <c r="L51" s="71"/>
      <c r="M51" s="149">
        <f t="shared" si="17"/>
        <v>0</v>
      </c>
      <c r="N51" s="145">
        <f t="shared" si="18"/>
        <v>0</v>
      </c>
      <c r="O51" s="214" t="str">
        <f t="shared" si="27"/>
        <v xml:space="preserve"> </v>
      </c>
      <c r="P51" s="223">
        <f t="shared" si="19"/>
        <v>0</v>
      </c>
      <c r="Q51" s="146">
        <f t="shared" si="20"/>
        <v>0</v>
      </c>
      <c r="R51" s="147">
        <f t="shared" si="21"/>
        <v>0</v>
      </c>
      <c r="T51" s="148">
        <v>5</v>
      </c>
      <c r="U51" s="71"/>
      <c r="V51" s="71"/>
      <c r="W51" s="149">
        <f t="shared" si="22"/>
        <v>0</v>
      </c>
      <c r="X51" s="71"/>
      <c r="Y51" s="149">
        <f t="shared" si="23"/>
        <v>0</v>
      </c>
      <c r="Z51" s="212">
        <f t="shared" si="24"/>
        <v>0</v>
      </c>
      <c r="AA51" s="146">
        <f t="shared" si="25"/>
        <v>0</v>
      </c>
      <c r="AB51" s="147">
        <f t="shared" si="26"/>
        <v>0</v>
      </c>
    </row>
    <row r="52" spans="2:28" x14ac:dyDescent="0.2">
      <c r="B52" s="148">
        <v>6</v>
      </c>
      <c r="C52" s="159"/>
      <c r="D52" s="71"/>
      <c r="E52" s="71"/>
      <c r="F52" s="149">
        <f t="shared" si="14"/>
        <v>0</v>
      </c>
      <c r="G52" s="71"/>
      <c r="H52" s="149">
        <f t="shared" si="15"/>
        <v>0</v>
      </c>
      <c r="I52" s="71"/>
      <c r="J52" s="71"/>
      <c r="K52" s="149">
        <f t="shared" si="16"/>
        <v>0</v>
      </c>
      <c r="L52" s="71"/>
      <c r="M52" s="216">
        <f t="shared" si="17"/>
        <v>0</v>
      </c>
      <c r="N52" s="228">
        <f t="shared" si="18"/>
        <v>0</v>
      </c>
      <c r="O52" s="235" t="str">
        <f t="shared" si="27"/>
        <v xml:space="preserve"> </v>
      </c>
      <c r="P52" s="241">
        <f t="shared" si="19"/>
        <v>0</v>
      </c>
      <c r="Q52" s="237">
        <f t="shared" si="20"/>
        <v>0</v>
      </c>
      <c r="R52" s="238">
        <f t="shared" si="21"/>
        <v>0</v>
      </c>
      <c r="T52" s="148">
        <v>6</v>
      </c>
      <c r="U52" s="71"/>
      <c r="V52" s="71"/>
      <c r="W52" s="149">
        <f t="shared" si="22"/>
        <v>0</v>
      </c>
      <c r="X52" s="71"/>
      <c r="Y52" s="149">
        <f t="shared" si="23"/>
        <v>0</v>
      </c>
      <c r="Z52" s="236">
        <f t="shared" si="24"/>
        <v>0</v>
      </c>
      <c r="AA52" s="237">
        <f t="shared" si="25"/>
        <v>0</v>
      </c>
      <c r="AB52" s="238">
        <f t="shared" si="26"/>
        <v>0</v>
      </c>
    </row>
    <row r="53" spans="2:28" x14ac:dyDescent="0.2">
      <c r="B53" s="148">
        <v>7</v>
      </c>
      <c r="C53" s="159"/>
      <c r="D53" s="71"/>
      <c r="E53" s="71"/>
      <c r="F53" s="149">
        <f t="shared" si="14"/>
        <v>0</v>
      </c>
      <c r="G53" s="71"/>
      <c r="H53" s="149">
        <f t="shared" si="15"/>
        <v>0</v>
      </c>
      <c r="I53" s="71"/>
      <c r="J53" s="71"/>
      <c r="K53" s="149">
        <f t="shared" si="16"/>
        <v>0</v>
      </c>
      <c r="L53" s="71"/>
      <c r="M53" s="149">
        <f t="shared" si="17"/>
        <v>0</v>
      </c>
      <c r="N53" s="145">
        <f t="shared" si="18"/>
        <v>0</v>
      </c>
      <c r="O53" s="214" t="str">
        <f t="shared" si="27"/>
        <v xml:space="preserve"> </v>
      </c>
      <c r="P53" s="223">
        <f t="shared" si="19"/>
        <v>0</v>
      </c>
      <c r="Q53" s="146">
        <f t="shared" si="20"/>
        <v>0</v>
      </c>
      <c r="R53" s="147">
        <f t="shared" si="21"/>
        <v>0</v>
      </c>
      <c r="T53" s="148">
        <v>7</v>
      </c>
      <c r="U53" s="71"/>
      <c r="V53" s="71"/>
      <c r="W53" s="149">
        <f t="shared" si="22"/>
        <v>0</v>
      </c>
      <c r="X53" s="71"/>
      <c r="Y53" s="149">
        <f t="shared" si="23"/>
        <v>0</v>
      </c>
      <c r="Z53" s="212">
        <f t="shared" si="24"/>
        <v>0</v>
      </c>
      <c r="AA53" s="146">
        <f t="shared" si="25"/>
        <v>0</v>
      </c>
      <c r="AB53" s="147">
        <f t="shared" si="26"/>
        <v>0</v>
      </c>
    </row>
    <row r="54" spans="2:28" x14ac:dyDescent="0.2">
      <c r="B54" s="148">
        <v>8</v>
      </c>
      <c r="C54" s="159"/>
      <c r="D54" s="71"/>
      <c r="E54" s="71"/>
      <c r="F54" s="149">
        <f t="shared" si="14"/>
        <v>0</v>
      </c>
      <c r="G54" s="71"/>
      <c r="H54" s="149">
        <f t="shared" si="15"/>
        <v>0</v>
      </c>
      <c r="I54" s="71"/>
      <c r="J54" s="71"/>
      <c r="K54" s="149">
        <f t="shared" si="16"/>
        <v>0</v>
      </c>
      <c r="L54" s="71"/>
      <c r="M54" s="216">
        <f t="shared" si="17"/>
        <v>0</v>
      </c>
      <c r="N54" s="228">
        <f t="shared" si="18"/>
        <v>0</v>
      </c>
      <c r="O54" s="235" t="str">
        <f t="shared" si="27"/>
        <v xml:space="preserve"> </v>
      </c>
      <c r="P54" s="241">
        <f t="shared" si="19"/>
        <v>0</v>
      </c>
      <c r="Q54" s="237">
        <f t="shared" si="20"/>
        <v>0</v>
      </c>
      <c r="R54" s="238">
        <f t="shared" si="21"/>
        <v>0</v>
      </c>
      <c r="T54" s="148">
        <v>8</v>
      </c>
      <c r="U54" s="71"/>
      <c r="V54" s="71"/>
      <c r="W54" s="149">
        <f t="shared" si="22"/>
        <v>0</v>
      </c>
      <c r="X54" s="71"/>
      <c r="Y54" s="149">
        <f t="shared" si="23"/>
        <v>0</v>
      </c>
      <c r="Z54" s="236">
        <f t="shared" si="24"/>
        <v>0</v>
      </c>
      <c r="AA54" s="237">
        <f t="shared" si="25"/>
        <v>0</v>
      </c>
      <c r="AB54" s="238">
        <f t="shared" si="26"/>
        <v>0</v>
      </c>
    </row>
    <row r="55" spans="2:28" x14ac:dyDescent="0.2">
      <c r="B55" s="148">
        <v>9</v>
      </c>
      <c r="C55" s="159"/>
      <c r="D55" s="71"/>
      <c r="E55" s="71"/>
      <c r="F55" s="149">
        <f t="shared" si="14"/>
        <v>0</v>
      </c>
      <c r="G55" s="71"/>
      <c r="H55" s="149">
        <f t="shared" si="15"/>
        <v>0</v>
      </c>
      <c r="I55" s="71"/>
      <c r="J55" s="71"/>
      <c r="K55" s="149">
        <f t="shared" si="16"/>
        <v>0</v>
      </c>
      <c r="L55" s="71"/>
      <c r="M55" s="149">
        <f t="shared" si="17"/>
        <v>0</v>
      </c>
      <c r="N55" s="145">
        <f t="shared" si="18"/>
        <v>0</v>
      </c>
      <c r="O55" s="214" t="str">
        <f t="shared" si="27"/>
        <v xml:space="preserve"> </v>
      </c>
      <c r="P55" s="223">
        <f t="shared" si="19"/>
        <v>0</v>
      </c>
      <c r="Q55" s="146">
        <f t="shared" si="20"/>
        <v>0</v>
      </c>
      <c r="R55" s="147">
        <f t="shared" si="21"/>
        <v>0</v>
      </c>
      <c r="T55" s="148">
        <v>9</v>
      </c>
      <c r="U55" s="71"/>
      <c r="V55" s="71"/>
      <c r="W55" s="149">
        <f t="shared" si="22"/>
        <v>0</v>
      </c>
      <c r="X55" s="71"/>
      <c r="Y55" s="149">
        <f t="shared" si="23"/>
        <v>0</v>
      </c>
      <c r="Z55" s="236">
        <f t="shared" si="24"/>
        <v>0</v>
      </c>
      <c r="AA55" s="237">
        <f t="shared" si="25"/>
        <v>0</v>
      </c>
      <c r="AB55" s="238">
        <f t="shared" si="26"/>
        <v>0</v>
      </c>
    </row>
    <row r="56" spans="2:28" x14ac:dyDescent="0.2">
      <c r="B56" s="148">
        <v>10</v>
      </c>
      <c r="C56" s="159"/>
      <c r="D56" s="71"/>
      <c r="E56" s="71"/>
      <c r="F56" s="149">
        <f t="shared" si="14"/>
        <v>0</v>
      </c>
      <c r="G56" s="71"/>
      <c r="H56" s="149">
        <f t="shared" si="15"/>
        <v>0</v>
      </c>
      <c r="I56" s="71"/>
      <c r="J56" s="71"/>
      <c r="K56" s="149">
        <f t="shared" si="16"/>
        <v>0</v>
      </c>
      <c r="L56" s="71"/>
      <c r="M56" s="216">
        <f t="shared" si="17"/>
        <v>0</v>
      </c>
      <c r="N56" s="228">
        <f t="shared" si="18"/>
        <v>0</v>
      </c>
      <c r="O56" s="235" t="str">
        <f t="shared" si="27"/>
        <v xml:space="preserve"> </v>
      </c>
      <c r="P56" s="241">
        <f t="shared" si="19"/>
        <v>0</v>
      </c>
      <c r="Q56" s="237">
        <f t="shared" si="20"/>
        <v>0</v>
      </c>
      <c r="R56" s="238">
        <f t="shared" si="21"/>
        <v>0</v>
      </c>
      <c r="T56" s="148">
        <v>10</v>
      </c>
      <c r="U56" s="71"/>
      <c r="V56" s="71"/>
      <c r="W56" s="149">
        <f t="shared" si="22"/>
        <v>0</v>
      </c>
      <c r="X56" s="71"/>
      <c r="Y56" s="149">
        <f t="shared" si="23"/>
        <v>0</v>
      </c>
      <c r="Z56" s="244">
        <f t="shared" si="24"/>
        <v>0</v>
      </c>
      <c r="AA56" s="242">
        <f t="shared" si="25"/>
        <v>0</v>
      </c>
      <c r="AB56" s="243">
        <f t="shared" si="26"/>
        <v>0</v>
      </c>
    </row>
    <row r="57" spans="2:28" x14ac:dyDescent="0.2">
      <c r="B57" s="148">
        <v>11</v>
      </c>
      <c r="C57" s="160"/>
      <c r="D57" s="72"/>
      <c r="E57" s="72"/>
      <c r="F57" s="149">
        <f t="shared" si="14"/>
        <v>0</v>
      </c>
      <c r="G57" s="72"/>
      <c r="H57" s="149">
        <f t="shared" si="15"/>
        <v>0</v>
      </c>
      <c r="I57" s="72"/>
      <c r="J57" s="72"/>
      <c r="K57" s="149">
        <f t="shared" si="16"/>
        <v>0</v>
      </c>
      <c r="L57" s="72"/>
      <c r="M57" s="149">
        <f t="shared" si="17"/>
        <v>0</v>
      </c>
      <c r="N57" s="145">
        <f t="shared" si="18"/>
        <v>0</v>
      </c>
      <c r="O57" s="214" t="str">
        <f t="shared" si="27"/>
        <v xml:space="preserve"> </v>
      </c>
      <c r="P57" s="223">
        <f t="shared" si="19"/>
        <v>0</v>
      </c>
      <c r="Q57" s="146">
        <f t="shared" si="20"/>
        <v>0</v>
      </c>
      <c r="R57" s="147">
        <f t="shared" si="21"/>
        <v>0</v>
      </c>
      <c r="T57" s="148">
        <v>11</v>
      </c>
      <c r="U57" s="72"/>
      <c r="V57" s="72"/>
      <c r="W57" s="149">
        <f t="shared" si="22"/>
        <v>0</v>
      </c>
      <c r="X57" s="72"/>
      <c r="Y57" s="149">
        <f t="shared" si="23"/>
        <v>0</v>
      </c>
      <c r="Z57" s="212">
        <f t="shared" si="24"/>
        <v>0</v>
      </c>
      <c r="AA57" s="146">
        <f t="shared" si="25"/>
        <v>0</v>
      </c>
      <c r="AB57" s="147">
        <f t="shared" si="26"/>
        <v>0</v>
      </c>
    </row>
    <row r="58" spans="2:28" x14ac:dyDescent="0.2">
      <c r="B58" s="148">
        <v>12</v>
      </c>
      <c r="C58" s="160"/>
      <c r="D58" s="72"/>
      <c r="E58" s="72"/>
      <c r="F58" s="149">
        <f t="shared" si="14"/>
        <v>0</v>
      </c>
      <c r="G58" s="72"/>
      <c r="H58" s="149">
        <f t="shared" si="15"/>
        <v>0</v>
      </c>
      <c r="I58" s="72"/>
      <c r="J58" s="72"/>
      <c r="K58" s="149">
        <f t="shared" si="16"/>
        <v>0</v>
      </c>
      <c r="L58" s="72"/>
      <c r="M58" s="216">
        <f t="shared" si="17"/>
        <v>0</v>
      </c>
      <c r="N58" s="228">
        <f t="shared" si="18"/>
        <v>0</v>
      </c>
      <c r="O58" s="235" t="str">
        <f t="shared" si="27"/>
        <v xml:space="preserve"> </v>
      </c>
      <c r="P58" s="241">
        <f t="shared" si="19"/>
        <v>0</v>
      </c>
      <c r="Q58" s="237">
        <f t="shared" si="20"/>
        <v>0</v>
      </c>
      <c r="R58" s="238">
        <f t="shared" si="21"/>
        <v>0</v>
      </c>
      <c r="T58" s="148">
        <v>12</v>
      </c>
      <c r="U58" s="72"/>
      <c r="V58" s="72"/>
      <c r="W58" s="149">
        <f t="shared" si="22"/>
        <v>0</v>
      </c>
      <c r="X58" s="72"/>
      <c r="Y58" s="149">
        <f t="shared" si="23"/>
        <v>0</v>
      </c>
      <c r="Z58" s="236">
        <f t="shared" si="24"/>
        <v>0</v>
      </c>
      <c r="AA58" s="237">
        <f t="shared" si="25"/>
        <v>0</v>
      </c>
      <c r="AB58" s="238">
        <f t="shared" si="26"/>
        <v>0</v>
      </c>
    </row>
    <row r="59" spans="2:28" x14ac:dyDescent="0.2">
      <c r="B59" s="148">
        <v>13</v>
      </c>
      <c r="C59" s="160"/>
      <c r="D59" s="72"/>
      <c r="E59" s="72"/>
      <c r="F59" s="149">
        <f t="shared" si="14"/>
        <v>0</v>
      </c>
      <c r="G59" s="72"/>
      <c r="H59" s="149">
        <f t="shared" si="15"/>
        <v>0</v>
      </c>
      <c r="I59" s="72"/>
      <c r="J59" s="72"/>
      <c r="K59" s="149">
        <f t="shared" si="16"/>
        <v>0</v>
      </c>
      <c r="L59" s="72"/>
      <c r="M59" s="149">
        <f t="shared" si="17"/>
        <v>0</v>
      </c>
      <c r="N59" s="145">
        <f t="shared" si="18"/>
        <v>0</v>
      </c>
      <c r="O59" s="214" t="str">
        <f t="shared" si="27"/>
        <v xml:space="preserve"> </v>
      </c>
      <c r="P59" s="223">
        <f t="shared" si="19"/>
        <v>0</v>
      </c>
      <c r="Q59" s="146">
        <f t="shared" si="20"/>
        <v>0</v>
      </c>
      <c r="R59" s="147">
        <f t="shared" si="21"/>
        <v>0</v>
      </c>
      <c r="T59" s="148">
        <v>13</v>
      </c>
      <c r="U59" s="72"/>
      <c r="V59" s="72"/>
      <c r="W59" s="149">
        <f t="shared" si="22"/>
        <v>0</v>
      </c>
      <c r="X59" s="72"/>
      <c r="Y59" s="149">
        <f t="shared" si="23"/>
        <v>0</v>
      </c>
      <c r="Z59" s="244">
        <f t="shared" si="24"/>
        <v>0</v>
      </c>
      <c r="AA59" s="242">
        <f t="shared" si="25"/>
        <v>0</v>
      </c>
      <c r="AB59" s="243">
        <f t="shared" si="26"/>
        <v>0</v>
      </c>
    </row>
    <row r="60" spans="2:28" x14ac:dyDescent="0.2">
      <c r="B60" s="148">
        <v>14</v>
      </c>
      <c r="C60" s="160"/>
      <c r="D60" s="72"/>
      <c r="E60" s="72"/>
      <c r="F60" s="149">
        <f t="shared" si="14"/>
        <v>0</v>
      </c>
      <c r="G60" s="72"/>
      <c r="H60" s="149">
        <f t="shared" si="15"/>
        <v>0</v>
      </c>
      <c r="I60" s="72"/>
      <c r="J60" s="72"/>
      <c r="K60" s="149">
        <f t="shared" si="16"/>
        <v>0</v>
      </c>
      <c r="L60" s="72"/>
      <c r="M60" s="216">
        <f t="shared" si="17"/>
        <v>0</v>
      </c>
      <c r="N60" s="228">
        <f t="shared" si="18"/>
        <v>0</v>
      </c>
      <c r="O60" s="235" t="str">
        <f t="shared" si="27"/>
        <v xml:space="preserve"> </v>
      </c>
      <c r="P60" s="241">
        <f t="shared" si="19"/>
        <v>0</v>
      </c>
      <c r="Q60" s="237">
        <f t="shared" si="20"/>
        <v>0</v>
      </c>
      <c r="R60" s="238">
        <f t="shared" si="21"/>
        <v>0</v>
      </c>
      <c r="T60" s="148">
        <v>14</v>
      </c>
      <c r="U60" s="72"/>
      <c r="V60" s="72"/>
      <c r="W60" s="149">
        <f t="shared" si="22"/>
        <v>0</v>
      </c>
      <c r="X60" s="72"/>
      <c r="Y60" s="149">
        <f t="shared" si="23"/>
        <v>0</v>
      </c>
      <c r="Z60" s="212">
        <f t="shared" si="24"/>
        <v>0</v>
      </c>
      <c r="AA60" s="146">
        <f t="shared" si="25"/>
        <v>0</v>
      </c>
      <c r="AB60" s="147">
        <f t="shared" si="26"/>
        <v>0</v>
      </c>
    </row>
    <row r="61" spans="2:28" x14ac:dyDescent="0.2">
      <c r="B61" s="148">
        <v>15</v>
      </c>
      <c r="C61" s="160"/>
      <c r="D61" s="72"/>
      <c r="E61" s="72"/>
      <c r="F61" s="149">
        <f t="shared" si="14"/>
        <v>0</v>
      </c>
      <c r="G61" s="72"/>
      <c r="H61" s="149">
        <f t="shared" si="15"/>
        <v>0</v>
      </c>
      <c r="I61" s="72"/>
      <c r="J61" s="72"/>
      <c r="K61" s="149">
        <f t="shared" si="16"/>
        <v>0</v>
      </c>
      <c r="L61" s="72"/>
      <c r="M61" s="149">
        <f t="shared" si="17"/>
        <v>0</v>
      </c>
      <c r="N61" s="145">
        <f t="shared" si="18"/>
        <v>0</v>
      </c>
      <c r="O61" s="214" t="str">
        <f t="shared" si="27"/>
        <v xml:space="preserve"> </v>
      </c>
      <c r="P61" s="223">
        <f t="shared" si="19"/>
        <v>0</v>
      </c>
      <c r="Q61" s="146">
        <f t="shared" si="20"/>
        <v>0</v>
      </c>
      <c r="R61" s="147">
        <f t="shared" si="21"/>
        <v>0</v>
      </c>
      <c r="T61" s="148">
        <v>15</v>
      </c>
      <c r="U61" s="72"/>
      <c r="V61" s="72"/>
      <c r="W61" s="149">
        <f t="shared" si="22"/>
        <v>0</v>
      </c>
      <c r="X61" s="72"/>
      <c r="Y61" s="149">
        <f t="shared" si="23"/>
        <v>0</v>
      </c>
      <c r="Z61" s="236">
        <f t="shared" si="24"/>
        <v>0</v>
      </c>
      <c r="AA61" s="237">
        <f t="shared" si="25"/>
        <v>0</v>
      </c>
      <c r="AB61" s="238">
        <f t="shared" si="26"/>
        <v>0</v>
      </c>
    </row>
    <row r="62" spans="2:28" x14ac:dyDescent="0.2">
      <c r="B62" s="148">
        <v>16</v>
      </c>
      <c r="C62" s="160"/>
      <c r="D62" s="72"/>
      <c r="E62" s="72"/>
      <c r="F62" s="149">
        <f t="shared" si="14"/>
        <v>0</v>
      </c>
      <c r="G62" s="72"/>
      <c r="H62" s="149">
        <f t="shared" si="15"/>
        <v>0</v>
      </c>
      <c r="I62" s="72"/>
      <c r="J62" s="72"/>
      <c r="K62" s="149">
        <f t="shared" si="16"/>
        <v>0</v>
      </c>
      <c r="L62" s="72"/>
      <c r="M62" s="216">
        <f t="shared" si="17"/>
        <v>0</v>
      </c>
      <c r="N62" s="228">
        <f t="shared" si="18"/>
        <v>0</v>
      </c>
      <c r="O62" s="235" t="str">
        <f t="shared" si="27"/>
        <v xml:space="preserve"> </v>
      </c>
      <c r="P62" s="241">
        <f t="shared" si="19"/>
        <v>0</v>
      </c>
      <c r="Q62" s="237">
        <f t="shared" si="20"/>
        <v>0</v>
      </c>
      <c r="R62" s="238">
        <f t="shared" si="21"/>
        <v>0</v>
      </c>
      <c r="T62" s="148">
        <v>16</v>
      </c>
      <c r="U62" s="72"/>
      <c r="V62" s="72"/>
      <c r="W62" s="149">
        <f t="shared" si="22"/>
        <v>0</v>
      </c>
      <c r="X62" s="72"/>
      <c r="Y62" s="149">
        <f t="shared" si="23"/>
        <v>0</v>
      </c>
      <c r="Z62" s="212">
        <f t="shared" si="24"/>
        <v>0</v>
      </c>
      <c r="AA62" s="146">
        <f t="shared" si="25"/>
        <v>0</v>
      </c>
      <c r="AB62" s="147">
        <f t="shared" si="26"/>
        <v>0</v>
      </c>
    </row>
    <row r="63" spans="2:28" x14ac:dyDescent="0.2">
      <c r="B63" s="148">
        <v>17</v>
      </c>
      <c r="C63" s="160"/>
      <c r="D63" s="72"/>
      <c r="E63" s="72"/>
      <c r="F63" s="149">
        <f t="shared" si="14"/>
        <v>0</v>
      </c>
      <c r="G63" s="72"/>
      <c r="H63" s="149">
        <f t="shared" si="15"/>
        <v>0</v>
      </c>
      <c r="I63" s="72"/>
      <c r="J63" s="72"/>
      <c r="K63" s="149">
        <f t="shared" si="16"/>
        <v>0</v>
      </c>
      <c r="L63" s="72"/>
      <c r="M63" s="149">
        <f t="shared" si="17"/>
        <v>0</v>
      </c>
      <c r="N63" s="145">
        <f t="shared" si="18"/>
        <v>0</v>
      </c>
      <c r="O63" s="214" t="str">
        <f t="shared" si="27"/>
        <v xml:space="preserve"> </v>
      </c>
      <c r="P63" s="223">
        <f t="shared" si="19"/>
        <v>0</v>
      </c>
      <c r="Q63" s="146">
        <f t="shared" si="20"/>
        <v>0</v>
      </c>
      <c r="R63" s="147">
        <f t="shared" si="21"/>
        <v>0</v>
      </c>
      <c r="T63" s="148">
        <v>17</v>
      </c>
      <c r="U63" s="72"/>
      <c r="V63" s="72"/>
      <c r="W63" s="149">
        <f t="shared" si="22"/>
        <v>0</v>
      </c>
      <c r="X63" s="72"/>
      <c r="Y63" s="149">
        <f t="shared" si="23"/>
        <v>0</v>
      </c>
      <c r="Z63" s="236">
        <f t="shared" si="24"/>
        <v>0</v>
      </c>
      <c r="AA63" s="237">
        <f t="shared" si="25"/>
        <v>0</v>
      </c>
      <c r="AB63" s="238">
        <f t="shared" si="26"/>
        <v>0</v>
      </c>
    </row>
    <row r="64" spans="2:28" x14ac:dyDescent="0.2">
      <c r="B64" s="148">
        <v>18</v>
      </c>
      <c r="C64" s="160"/>
      <c r="D64" s="72"/>
      <c r="E64" s="72"/>
      <c r="F64" s="149">
        <f t="shared" si="14"/>
        <v>0</v>
      </c>
      <c r="G64" s="72"/>
      <c r="H64" s="149">
        <f t="shared" si="15"/>
        <v>0</v>
      </c>
      <c r="I64" s="72"/>
      <c r="J64" s="72"/>
      <c r="K64" s="149">
        <f t="shared" si="16"/>
        <v>0</v>
      </c>
      <c r="L64" s="72"/>
      <c r="M64" s="216">
        <f t="shared" si="17"/>
        <v>0</v>
      </c>
      <c r="N64" s="228">
        <f t="shared" si="18"/>
        <v>0</v>
      </c>
      <c r="O64" s="235" t="str">
        <f t="shared" si="27"/>
        <v xml:space="preserve"> </v>
      </c>
      <c r="P64" s="241">
        <f t="shared" si="19"/>
        <v>0</v>
      </c>
      <c r="Q64" s="237">
        <f t="shared" si="20"/>
        <v>0</v>
      </c>
      <c r="R64" s="238">
        <f t="shared" si="21"/>
        <v>0</v>
      </c>
      <c r="T64" s="148">
        <v>18</v>
      </c>
      <c r="U64" s="72"/>
      <c r="V64" s="72"/>
      <c r="W64" s="149">
        <f t="shared" si="22"/>
        <v>0</v>
      </c>
      <c r="X64" s="72"/>
      <c r="Y64" s="149">
        <f t="shared" si="23"/>
        <v>0</v>
      </c>
      <c r="Z64" s="212">
        <f t="shared" si="24"/>
        <v>0</v>
      </c>
      <c r="AA64" s="146">
        <f t="shared" si="25"/>
        <v>0</v>
      </c>
      <c r="AB64" s="147">
        <f t="shared" si="26"/>
        <v>0</v>
      </c>
    </row>
    <row r="65" spans="2:28" x14ac:dyDescent="0.2">
      <c r="B65" s="148">
        <v>19</v>
      </c>
      <c r="C65" s="160"/>
      <c r="D65" s="72"/>
      <c r="E65" s="72"/>
      <c r="F65" s="149">
        <f t="shared" si="14"/>
        <v>0</v>
      </c>
      <c r="G65" s="72"/>
      <c r="H65" s="149">
        <f t="shared" si="15"/>
        <v>0</v>
      </c>
      <c r="I65" s="72"/>
      <c r="J65" s="72"/>
      <c r="K65" s="149">
        <f t="shared" si="16"/>
        <v>0</v>
      </c>
      <c r="L65" s="72"/>
      <c r="M65" s="149">
        <f t="shared" si="17"/>
        <v>0</v>
      </c>
      <c r="N65" s="145">
        <f t="shared" si="18"/>
        <v>0</v>
      </c>
      <c r="O65" s="214" t="str">
        <f t="shared" si="27"/>
        <v xml:space="preserve"> </v>
      </c>
      <c r="P65" s="223">
        <f t="shared" si="19"/>
        <v>0</v>
      </c>
      <c r="Q65" s="146">
        <f t="shared" si="20"/>
        <v>0</v>
      </c>
      <c r="R65" s="147">
        <f t="shared" si="21"/>
        <v>0</v>
      </c>
      <c r="T65" s="148">
        <v>19</v>
      </c>
      <c r="U65" s="72"/>
      <c r="V65" s="72"/>
      <c r="W65" s="149">
        <f t="shared" si="22"/>
        <v>0</v>
      </c>
      <c r="X65" s="72"/>
      <c r="Y65" s="149">
        <f t="shared" si="23"/>
        <v>0</v>
      </c>
      <c r="Z65" s="236">
        <f t="shared" si="24"/>
        <v>0</v>
      </c>
      <c r="AA65" s="237">
        <f t="shared" si="25"/>
        <v>0</v>
      </c>
      <c r="AB65" s="238">
        <f t="shared" si="26"/>
        <v>0</v>
      </c>
    </row>
    <row r="66" spans="2:28" x14ac:dyDescent="0.2">
      <c r="B66" s="148">
        <v>20</v>
      </c>
      <c r="C66" s="160"/>
      <c r="D66" s="72"/>
      <c r="E66" s="72"/>
      <c r="F66" s="149">
        <f t="shared" si="14"/>
        <v>0</v>
      </c>
      <c r="G66" s="72"/>
      <c r="H66" s="149">
        <f t="shared" si="15"/>
        <v>0</v>
      </c>
      <c r="I66" s="72"/>
      <c r="J66" s="72"/>
      <c r="K66" s="149">
        <f t="shared" si="16"/>
        <v>0</v>
      </c>
      <c r="L66" s="72"/>
      <c r="M66" s="216">
        <f t="shared" si="17"/>
        <v>0</v>
      </c>
      <c r="N66" s="228">
        <f t="shared" si="18"/>
        <v>0</v>
      </c>
      <c r="O66" s="235" t="str">
        <f t="shared" si="27"/>
        <v xml:space="preserve"> </v>
      </c>
      <c r="P66" s="241">
        <f t="shared" si="19"/>
        <v>0</v>
      </c>
      <c r="Q66" s="237">
        <f t="shared" si="20"/>
        <v>0</v>
      </c>
      <c r="R66" s="238">
        <f t="shared" si="21"/>
        <v>0</v>
      </c>
      <c r="T66" s="148">
        <v>20</v>
      </c>
      <c r="U66" s="72"/>
      <c r="V66" s="72"/>
      <c r="W66" s="149">
        <f t="shared" si="22"/>
        <v>0</v>
      </c>
      <c r="X66" s="72"/>
      <c r="Y66" s="149">
        <f t="shared" si="23"/>
        <v>0</v>
      </c>
      <c r="Z66" s="212">
        <f t="shared" si="24"/>
        <v>0</v>
      </c>
      <c r="AA66" s="146">
        <f t="shared" si="25"/>
        <v>0</v>
      </c>
      <c r="AB66" s="147">
        <f t="shared" si="26"/>
        <v>0</v>
      </c>
    </row>
    <row r="67" spans="2:28" x14ac:dyDescent="0.2">
      <c r="B67" s="148">
        <v>21</v>
      </c>
      <c r="C67" s="160"/>
      <c r="D67" s="72"/>
      <c r="E67" s="72"/>
      <c r="F67" s="149">
        <f t="shared" si="14"/>
        <v>0</v>
      </c>
      <c r="G67" s="72"/>
      <c r="H67" s="149">
        <f t="shared" si="15"/>
        <v>0</v>
      </c>
      <c r="I67" s="72"/>
      <c r="J67" s="72"/>
      <c r="K67" s="149">
        <f t="shared" si="16"/>
        <v>0</v>
      </c>
      <c r="L67" s="72"/>
      <c r="M67" s="149">
        <f t="shared" si="17"/>
        <v>0</v>
      </c>
      <c r="N67" s="216">
        <f t="shared" si="18"/>
        <v>0</v>
      </c>
      <c r="O67" s="235" t="str">
        <f t="shared" si="27"/>
        <v xml:space="preserve"> </v>
      </c>
      <c r="P67" s="241">
        <f t="shared" si="19"/>
        <v>0</v>
      </c>
      <c r="Q67" s="237">
        <f t="shared" si="20"/>
        <v>0</v>
      </c>
      <c r="R67" s="238">
        <f t="shared" si="21"/>
        <v>0</v>
      </c>
      <c r="T67" s="148">
        <v>21</v>
      </c>
      <c r="U67" s="72"/>
      <c r="V67" s="72"/>
      <c r="W67" s="149">
        <f t="shared" si="22"/>
        <v>0</v>
      </c>
      <c r="X67" s="72"/>
      <c r="Y67" s="149">
        <f t="shared" si="23"/>
        <v>0</v>
      </c>
      <c r="Z67" s="236">
        <f t="shared" si="24"/>
        <v>0</v>
      </c>
      <c r="AA67" s="237">
        <f t="shared" si="25"/>
        <v>0</v>
      </c>
      <c r="AB67" s="238">
        <f t="shared" si="26"/>
        <v>0</v>
      </c>
    </row>
    <row r="68" spans="2:28" x14ac:dyDescent="0.2">
      <c r="B68" s="148">
        <v>22</v>
      </c>
      <c r="C68" s="160"/>
      <c r="D68" s="72"/>
      <c r="E68" s="72"/>
      <c r="F68" s="149">
        <f t="shared" si="14"/>
        <v>0</v>
      </c>
      <c r="G68" s="72"/>
      <c r="H68" s="149">
        <f t="shared" si="15"/>
        <v>0</v>
      </c>
      <c r="I68" s="72"/>
      <c r="J68" s="72"/>
      <c r="K68" s="149">
        <f t="shared" si="16"/>
        <v>0</v>
      </c>
      <c r="L68" s="72"/>
      <c r="M68" s="149">
        <f t="shared" si="17"/>
        <v>0</v>
      </c>
      <c r="N68" s="145">
        <f t="shared" si="18"/>
        <v>0</v>
      </c>
      <c r="O68" s="214" t="str">
        <f t="shared" si="27"/>
        <v xml:space="preserve"> </v>
      </c>
      <c r="P68" s="223">
        <f t="shared" si="19"/>
        <v>0</v>
      </c>
      <c r="Q68" s="146">
        <f t="shared" si="20"/>
        <v>0</v>
      </c>
      <c r="R68" s="147">
        <f t="shared" si="21"/>
        <v>0</v>
      </c>
      <c r="T68" s="148">
        <v>22</v>
      </c>
      <c r="U68" s="72"/>
      <c r="V68" s="72"/>
      <c r="W68" s="149">
        <f t="shared" si="22"/>
        <v>0</v>
      </c>
      <c r="X68" s="72"/>
      <c r="Y68" s="149">
        <f t="shared" si="23"/>
        <v>0</v>
      </c>
      <c r="Z68" s="212">
        <f t="shared" si="24"/>
        <v>0</v>
      </c>
      <c r="AA68" s="146">
        <f t="shared" si="25"/>
        <v>0</v>
      </c>
      <c r="AB68" s="147">
        <f t="shared" si="26"/>
        <v>0</v>
      </c>
    </row>
    <row r="69" spans="2:28" x14ac:dyDescent="0.2">
      <c r="B69" s="148">
        <v>23</v>
      </c>
      <c r="C69" s="160"/>
      <c r="D69" s="72"/>
      <c r="E69" s="72"/>
      <c r="F69" s="149">
        <f t="shared" si="14"/>
        <v>0</v>
      </c>
      <c r="G69" s="72"/>
      <c r="H69" s="149">
        <f t="shared" si="15"/>
        <v>0</v>
      </c>
      <c r="I69" s="72"/>
      <c r="J69" s="72"/>
      <c r="K69" s="149">
        <f t="shared" si="16"/>
        <v>0</v>
      </c>
      <c r="L69" s="72"/>
      <c r="M69" s="216">
        <f t="shared" si="17"/>
        <v>0</v>
      </c>
      <c r="N69" s="228">
        <f t="shared" si="18"/>
        <v>0</v>
      </c>
      <c r="O69" s="235" t="str">
        <f t="shared" si="27"/>
        <v xml:space="preserve"> </v>
      </c>
      <c r="P69" s="241">
        <f t="shared" si="19"/>
        <v>0</v>
      </c>
      <c r="Q69" s="237">
        <f t="shared" si="20"/>
        <v>0</v>
      </c>
      <c r="R69" s="238">
        <f t="shared" si="21"/>
        <v>0</v>
      </c>
      <c r="T69" s="148">
        <v>23</v>
      </c>
      <c r="U69" s="72"/>
      <c r="V69" s="72"/>
      <c r="W69" s="149">
        <f t="shared" si="22"/>
        <v>0</v>
      </c>
      <c r="X69" s="72"/>
      <c r="Y69" s="149">
        <f t="shared" si="23"/>
        <v>0</v>
      </c>
      <c r="Z69" s="236">
        <f t="shared" si="24"/>
        <v>0</v>
      </c>
      <c r="AA69" s="237">
        <f t="shared" si="25"/>
        <v>0</v>
      </c>
      <c r="AB69" s="238">
        <f t="shared" si="26"/>
        <v>0</v>
      </c>
    </row>
    <row r="70" spans="2:28" x14ac:dyDescent="0.2">
      <c r="B70" s="148">
        <v>24</v>
      </c>
      <c r="C70" s="160"/>
      <c r="D70" s="72"/>
      <c r="E70" s="72"/>
      <c r="F70" s="149">
        <f t="shared" si="14"/>
        <v>0</v>
      </c>
      <c r="G70" s="72"/>
      <c r="H70" s="149">
        <f t="shared" si="15"/>
        <v>0</v>
      </c>
      <c r="I70" s="72"/>
      <c r="J70" s="72"/>
      <c r="K70" s="149">
        <f t="shared" si="16"/>
        <v>0</v>
      </c>
      <c r="L70" s="72"/>
      <c r="M70" s="149">
        <f t="shared" si="17"/>
        <v>0</v>
      </c>
      <c r="N70" s="145">
        <f t="shared" si="18"/>
        <v>0</v>
      </c>
      <c r="O70" s="214" t="str">
        <f t="shared" si="27"/>
        <v xml:space="preserve"> </v>
      </c>
      <c r="P70" s="223">
        <f t="shared" si="19"/>
        <v>0</v>
      </c>
      <c r="Q70" s="146">
        <f t="shared" si="20"/>
        <v>0</v>
      </c>
      <c r="R70" s="147">
        <f t="shared" si="21"/>
        <v>0</v>
      </c>
      <c r="T70" s="148">
        <v>24</v>
      </c>
      <c r="U70" s="72"/>
      <c r="V70" s="72"/>
      <c r="W70" s="149">
        <f t="shared" si="22"/>
        <v>0</v>
      </c>
      <c r="X70" s="72"/>
      <c r="Y70" s="149">
        <f t="shared" si="23"/>
        <v>0</v>
      </c>
      <c r="Z70" s="212">
        <f t="shared" si="24"/>
        <v>0</v>
      </c>
      <c r="AA70" s="146">
        <f t="shared" si="25"/>
        <v>0</v>
      </c>
      <c r="AB70" s="147">
        <f t="shared" si="26"/>
        <v>0</v>
      </c>
    </row>
    <row r="71" spans="2:28" x14ac:dyDescent="0.2">
      <c r="B71" s="148">
        <v>25</v>
      </c>
      <c r="C71" s="160"/>
      <c r="D71" s="72"/>
      <c r="E71" s="72"/>
      <c r="F71" s="149">
        <f t="shared" si="14"/>
        <v>0</v>
      </c>
      <c r="G71" s="72"/>
      <c r="H71" s="149">
        <f t="shared" si="15"/>
        <v>0</v>
      </c>
      <c r="I71" s="72"/>
      <c r="J71" s="72"/>
      <c r="K71" s="149">
        <f t="shared" si="16"/>
        <v>0</v>
      </c>
      <c r="L71" s="72"/>
      <c r="M71" s="216">
        <f t="shared" si="17"/>
        <v>0</v>
      </c>
      <c r="N71" s="228">
        <f t="shared" si="18"/>
        <v>0</v>
      </c>
      <c r="O71" s="235" t="str">
        <f t="shared" si="27"/>
        <v xml:space="preserve"> </v>
      </c>
      <c r="P71" s="241">
        <f t="shared" si="19"/>
        <v>0</v>
      </c>
      <c r="Q71" s="237">
        <f t="shared" si="20"/>
        <v>0</v>
      </c>
      <c r="R71" s="238">
        <f t="shared" si="21"/>
        <v>0</v>
      </c>
      <c r="T71" s="148">
        <v>25</v>
      </c>
      <c r="U71" s="72"/>
      <c r="V71" s="72"/>
      <c r="W71" s="149">
        <f t="shared" si="22"/>
        <v>0</v>
      </c>
      <c r="X71" s="72"/>
      <c r="Y71" s="149">
        <f t="shared" si="23"/>
        <v>0</v>
      </c>
      <c r="Z71" s="236">
        <f t="shared" si="24"/>
        <v>0</v>
      </c>
      <c r="AA71" s="237">
        <f t="shared" si="25"/>
        <v>0</v>
      </c>
      <c r="AB71" s="238">
        <f t="shared" si="26"/>
        <v>0</v>
      </c>
    </row>
    <row r="72" spans="2:28" x14ac:dyDescent="0.2">
      <c r="B72" s="148">
        <v>26</v>
      </c>
      <c r="C72" s="160"/>
      <c r="D72" s="72"/>
      <c r="E72" s="72"/>
      <c r="F72" s="149">
        <f t="shared" si="14"/>
        <v>0</v>
      </c>
      <c r="G72" s="72"/>
      <c r="H72" s="149">
        <f t="shared" si="15"/>
        <v>0</v>
      </c>
      <c r="I72" s="72"/>
      <c r="J72" s="72"/>
      <c r="K72" s="149">
        <f t="shared" si="16"/>
        <v>0</v>
      </c>
      <c r="L72" s="72"/>
      <c r="M72" s="149">
        <f t="shared" si="17"/>
        <v>0</v>
      </c>
      <c r="N72" s="145">
        <f t="shared" si="18"/>
        <v>0</v>
      </c>
      <c r="O72" s="214" t="str">
        <f t="shared" si="27"/>
        <v xml:space="preserve"> </v>
      </c>
      <c r="P72" s="223">
        <f t="shared" si="19"/>
        <v>0</v>
      </c>
      <c r="Q72" s="146">
        <f t="shared" si="20"/>
        <v>0</v>
      </c>
      <c r="R72" s="147">
        <f t="shared" si="21"/>
        <v>0</v>
      </c>
      <c r="T72" s="148">
        <v>26</v>
      </c>
      <c r="U72" s="72"/>
      <c r="V72" s="72"/>
      <c r="W72" s="149">
        <f t="shared" si="22"/>
        <v>0</v>
      </c>
      <c r="X72" s="72"/>
      <c r="Y72" s="149">
        <f t="shared" si="23"/>
        <v>0</v>
      </c>
      <c r="Z72" s="212">
        <f t="shared" si="24"/>
        <v>0</v>
      </c>
      <c r="AA72" s="146">
        <f t="shared" si="25"/>
        <v>0</v>
      </c>
      <c r="AB72" s="147">
        <f t="shared" si="26"/>
        <v>0</v>
      </c>
    </row>
    <row r="73" spans="2:28" x14ac:dyDescent="0.2">
      <c r="B73" s="148">
        <v>27</v>
      </c>
      <c r="C73" s="160"/>
      <c r="D73" s="72"/>
      <c r="E73" s="72"/>
      <c r="F73" s="149">
        <f t="shared" si="14"/>
        <v>0</v>
      </c>
      <c r="G73" s="72"/>
      <c r="H73" s="149">
        <f t="shared" si="15"/>
        <v>0</v>
      </c>
      <c r="I73" s="72"/>
      <c r="J73" s="72"/>
      <c r="K73" s="149">
        <f t="shared" si="16"/>
        <v>0</v>
      </c>
      <c r="L73" s="72"/>
      <c r="M73" s="216">
        <f t="shared" si="17"/>
        <v>0</v>
      </c>
      <c r="N73" s="228">
        <f t="shared" si="18"/>
        <v>0</v>
      </c>
      <c r="O73" s="235" t="str">
        <f t="shared" si="27"/>
        <v xml:space="preserve"> </v>
      </c>
      <c r="P73" s="241">
        <f t="shared" si="19"/>
        <v>0</v>
      </c>
      <c r="Q73" s="237">
        <f t="shared" si="20"/>
        <v>0</v>
      </c>
      <c r="R73" s="238">
        <f t="shared" si="21"/>
        <v>0</v>
      </c>
      <c r="T73" s="148">
        <v>27</v>
      </c>
      <c r="U73" s="72"/>
      <c r="V73" s="72"/>
      <c r="W73" s="149">
        <f t="shared" si="22"/>
        <v>0</v>
      </c>
      <c r="X73" s="72"/>
      <c r="Y73" s="149">
        <f t="shared" si="23"/>
        <v>0</v>
      </c>
      <c r="Z73" s="236">
        <f t="shared" si="24"/>
        <v>0</v>
      </c>
      <c r="AA73" s="237">
        <f t="shared" si="25"/>
        <v>0</v>
      </c>
      <c r="AB73" s="238">
        <f t="shared" si="26"/>
        <v>0</v>
      </c>
    </row>
    <row r="74" spans="2:28" x14ac:dyDescent="0.2">
      <c r="B74" s="148">
        <v>28</v>
      </c>
      <c r="C74" s="160"/>
      <c r="D74" s="72"/>
      <c r="E74" s="72"/>
      <c r="F74" s="149">
        <f t="shared" si="14"/>
        <v>0</v>
      </c>
      <c r="G74" s="72"/>
      <c r="H74" s="149">
        <f t="shared" si="15"/>
        <v>0</v>
      </c>
      <c r="I74" s="72"/>
      <c r="J74" s="72"/>
      <c r="K74" s="149">
        <f t="shared" si="16"/>
        <v>0</v>
      </c>
      <c r="L74" s="72"/>
      <c r="M74" s="149">
        <f t="shared" si="17"/>
        <v>0</v>
      </c>
      <c r="N74" s="145">
        <f t="shared" si="18"/>
        <v>0</v>
      </c>
      <c r="O74" s="214" t="str">
        <f t="shared" si="27"/>
        <v xml:space="preserve"> </v>
      </c>
      <c r="P74" s="223">
        <f t="shared" si="19"/>
        <v>0</v>
      </c>
      <c r="Q74" s="146">
        <f t="shared" si="20"/>
        <v>0</v>
      </c>
      <c r="R74" s="147">
        <f t="shared" si="21"/>
        <v>0</v>
      </c>
      <c r="T74" s="148">
        <v>28</v>
      </c>
      <c r="U74" s="72"/>
      <c r="V74" s="72"/>
      <c r="W74" s="149">
        <f t="shared" si="22"/>
        <v>0</v>
      </c>
      <c r="X74" s="72"/>
      <c r="Y74" s="149">
        <f t="shared" si="23"/>
        <v>0</v>
      </c>
      <c r="Z74" s="212">
        <f t="shared" si="24"/>
        <v>0</v>
      </c>
      <c r="AA74" s="146">
        <f t="shared" si="25"/>
        <v>0</v>
      </c>
      <c r="AB74" s="147">
        <f t="shared" si="26"/>
        <v>0</v>
      </c>
    </row>
    <row r="75" spans="2:28" x14ac:dyDescent="0.2">
      <c r="B75" s="148">
        <v>29</v>
      </c>
      <c r="C75" s="160"/>
      <c r="D75" s="72"/>
      <c r="E75" s="72"/>
      <c r="F75" s="149">
        <f t="shared" si="14"/>
        <v>0</v>
      </c>
      <c r="G75" s="72"/>
      <c r="H75" s="149">
        <f t="shared" si="15"/>
        <v>0</v>
      </c>
      <c r="I75" s="72"/>
      <c r="J75" s="72"/>
      <c r="K75" s="149">
        <f t="shared" si="16"/>
        <v>0</v>
      </c>
      <c r="L75" s="72"/>
      <c r="M75" s="216">
        <f t="shared" si="17"/>
        <v>0</v>
      </c>
      <c r="N75" s="228">
        <f t="shared" si="18"/>
        <v>0</v>
      </c>
      <c r="O75" s="235" t="str">
        <f t="shared" si="27"/>
        <v xml:space="preserve"> </v>
      </c>
      <c r="P75" s="241">
        <f t="shared" si="19"/>
        <v>0</v>
      </c>
      <c r="Q75" s="237">
        <f t="shared" si="20"/>
        <v>0</v>
      </c>
      <c r="R75" s="238">
        <f t="shared" si="21"/>
        <v>0</v>
      </c>
      <c r="T75" s="148">
        <v>29</v>
      </c>
      <c r="U75" s="72"/>
      <c r="V75" s="72"/>
      <c r="W75" s="149">
        <f t="shared" si="22"/>
        <v>0</v>
      </c>
      <c r="X75" s="72"/>
      <c r="Y75" s="149">
        <f t="shared" si="23"/>
        <v>0</v>
      </c>
      <c r="Z75" s="236">
        <f t="shared" si="24"/>
        <v>0</v>
      </c>
      <c r="AA75" s="237">
        <f t="shared" si="25"/>
        <v>0</v>
      </c>
      <c r="AB75" s="238">
        <f t="shared" si="26"/>
        <v>0</v>
      </c>
    </row>
    <row r="76" spans="2:28" x14ac:dyDescent="0.2">
      <c r="B76" s="148">
        <v>30</v>
      </c>
      <c r="C76" s="160"/>
      <c r="D76" s="72"/>
      <c r="E76" s="72"/>
      <c r="F76" s="149">
        <f t="shared" si="14"/>
        <v>0</v>
      </c>
      <c r="G76" s="72"/>
      <c r="H76" s="222">
        <f t="shared" si="15"/>
        <v>0</v>
      </c>
      <c r="I76" s="72"/>
      <c r="J76" s="72"/>
      <c r="K76" s="149">
        <f t="shared" si="16"/>
        <v>0</v>
      </c>
      <c r="L76" s="72"/>
      <c r="M76" s="149">
        <f t="shared" si="17"/>
        <v>0</v>
      </c>
      <c r="N76" s="217">
        <f t="shared" si="18"/>
        <v>0</v>
      </c>
      <c r="O76" s="218" t="str">
        <f t="shared" si="27"/>
        <v xml:space="preserve"> </v>
      </c>
      <c r="P76" s="224">
        <f t="shared" si="19"/>
        <v>0</v>
      </c>
      <c r="Q76" s="220">
        <f t="shared" si="20"/>
        <v>0</v>
      </c>
      <c r="R76" s="221">
        <f t="shared" si="21"/>
        <v>0</v>
      </c>
      <c r="T76" s="148">
        <v>30</v>
      </c>
      <c r="U76" s="72"/>
      <c r="V76" s="72"/>
      <c r="W76" s="149">
        <f t="shared" si="22"/>
        <v>0</v>
      </c>
      <c r="X76" s="72"/>
      <c r="Y76" s="222">
        <f t="shared" si="23"/>
        <v>0</v>
      </c>
      <c r="Z76" s="219">
        <f t="shared" si="24"/>
        <v>0</v>
      </c>
      <c r="AA76" s="220">
        <f t="shared" si="25"/>
        <v>0</v>
      </c>
      <c r="AB76" s="221">
        <f t="shared" si="26"/>
        <v>0</v>
      </c>
    </row>
    <row r="77" spans="2:28" ht="18" customHeight="1" thickBot="1" x14ac:dyDescent="0.3">
      <c r="B77" s="162" t="s">
        <v>167</v>
      </c>
      <c r="C77" s="150"/>
      <c r="D77" s="151"/>
      <c r="E77" s="150"/>
      <c r="F77" s="151"/>
      <c r="G77" s="152"/>
      <c r="H77" s="153"/>
      <c r="I77" s="151"/>
      <c r="J77" s="150"/>
      <c r="K77" s="151"/>
      <c r="L77" s="154"/>
      <c r="M77" s="152"/>
      <c r="N77" s="153">
        <f>SUM(Q47:Q76)</f>
        <v>0</v>
      </c>
      <c r="O77" s="155"/>
      <c r="P77" s="207">
        <f>SUM(R47:R76)</f>
        <v>0</v>
      </c>
      <c r="Q77" s="156"/>
      <c r="R77" s="157"/>
      <c r="T77" s="162" t="s">
        <v>167</v>
      </c>
      <c r="U77" s="151"/>
      <c r="V77" s="150"/>
      <c r="W77" s="151"/>
      <c r="X77" s="152"/>
      <c r="Y77" s="153">
        <f>SUM(AA47:AA76)</f>
        <v>0</v>
      </c>
      <c r="Z77" s="207">
        <f>SUM(AB47:AB76)</f>
        <v>0</v>
      </c>
      <c r="AA77" s="156"/>
      <c r="AB77" s="157"/>
    </row>
  </sheetData>
  <sheetProtection algorithmName="SHA-512" hashValue="I4KRo3tnBfovhOA5/8ILqwJzEfGwogiCYCzpwolHo6j6BZpLsa35ETYAhiB1ynk9sVzD2G1rZV9aml7ZTBozJQ==" saltValue="aj5RnCfgyrNDJ++zEqmjAw==" spinCount="100000" sheet="1" objects="1" scenarios="1"/>
  <conditionalFormatting sqref="O9:O38">
    <cfRule type="cellIs" dxfId="3" priority="6" operator="lessThan">
      <formula>0.7</formula>
    </cfRule>
    <cfRule type="cellIs" dxfId="2" priority="7" operator="between">
      <formula>0.7</formula>
      <formula>1</formula>
    </cfRule>
  </conditionalFormatting>
  <conditionalFormatting sqref="O47:O76">
    <cfRule type="cellIs" dxfId="1" priority="4" operator="lessThan">
      <formula>0.7</formula>
    </cfRule>
    <cfRule type="cellIs" dxfId="0" priority="5" operator="between">
      <formula>0.7</formula>
      <formula>1</formula>
    </cfRule>
  </conditionalFormatting>
  <printOptions horizontalCentered="1"/>
  <pageMargins left="0.59055118110236227" right="0.59055118110236227" top="0.59055118110236227" bottom="0.59055118110236227" header="0.31496062992125984" footer="0.39370078740157483"/>
  <pageSetup paperSize="9" scale="70" fitToWidth="2" fitToHeight="2" pageOrder="overThenDown" orientation="landscape" r:id="rId1"/>
  <headerFooter>
    <oddFooter>&amp;L&amp;"Arial,Standard"&amp;10Ministerium für Ernährung, Ländlichen Raum und Verbraucherschutz&amp;R&amp;"Arial,Standard"&amp;10FAKT II G6 - Version 5.1, 27.02.2026</oddFooter>
  </headerFooter>
  <rowBreaks count="1" manualBreakCount="1">
    <brk id="40" min="1" max="28" man="1"/>
  </rowBreaks>
  <colBreaks count="1" manualBreakCount="1">
    <brk id="18" max="76"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
  <sheetViews>
    <sheetView workbookViewId="0">
      <selection activeCell="A2" sqref="A2"/>
    </sheetView>
  </sheetViews>
  <sheetFormatPr baseColWidth="10" defaultColWidth="11.42578125" defaultRowHeight="14.25" x14ac:dyDescent="0.2"/>
  <cols>
    <col min="1" max="1" width="15.28515625" style="3" customWidth="1"/>
    <col min="2" max="2" width="9.28515625" style="3" customWidth="1"/>
    <col min="3" max="3" width="73" style="76" customWidth="1"/>
    <col min="4" max="16384" width="11.42578125" style="3"/>
  </cols>
  <sheetData>
    <row r="1" spans="1:9" ht="18" x14ac:dyDescent="0.25">
      <c r="A1" s="6" t="s">
        <v>79</v>
      </c>
    </row>
    <row r="3" spans="1:9" ht="15.75" x14ac:dyDescent="0.25">
      <c r="A3" s="74" t="s">
        <v>80</v>
      </c>
    </row>
    <row r="5" spans="1:9" ht="15" x14ac:dyDescent="0.25">
      <c r="A5" s="75" t="s">
        <v>84</v>
      </c>
      <c r="B5" s="75" t="s">
        <v>81</v>
      </c>
      <c r="C5" s="77"/>
      <c r="D5" s="75"/>
      <c r="E5" s="75"/>
      <c r="F5" s="75"/>
      <c r="G5" s="75"/>
      <c r="H5" s="75"/>
      <c r="I5" s="75"/>
    </row>
    <row r="6" spans="1:9" x14ac:dyDescent="0.2">
      <c r="A6" s="3" t="s">
        <v>85</v>
      </c>
      <c r="B6" s="3" t="s">
        <v>82</v>
      </c>
      <c r="C6" s="76" t="s">
        <v>83</v>
      </c>
    </row>
    <row r="8" spans="1:9" x14ac:dyDescent="0.2">
      <c r="A8" s="3" t="s">
        <v>86</v>
      </c>
      <c r="B8" s="3" t="s">
        <v>87</v>
      </c>
      <c r="C8" s="76" t="s">
        <v>83</v>
      </c>
    </row>
    <row r="9" spans="1:9" x14ac:dyDescent="0.2">
      <c r="B9" s="3" t="s">
        <v>88</v>
      </c>
      <c r="C9" s="76" t="s">
        <v>89</v>
      </c>
    </row>
    <row r="10" spans="1:9" x14ac:dyDescent="0.2">
      <c r="B10" s="3" t="s">
        <v>90</v>
      </c>
      <c r="C10" s="76" t="s">
        <v>91</v>
      </c>
    </row>
    <row r="11" spans="1:9" x14ac:dyDescent="0.2">
      <c r="C11" s="78" t="s">
        <v>92</v>
      </c>
    </row>
    <row r="13" spans="1:9" x14ac:dyDescent="0.2">
      <c r="A13" s="3" t="s">
        <v>93</v>
      </c>
      <c r="B13" s="3" t="s">
        <v>94</v>
      </c>
      <c r="C13" s="76" t="s">
        <v>83</v>
      </c>
    </row>
    <row r="14" spans="1:9" x14ac:dyDescent="0.2">
      <c r="B14" s="3" t="s">
        <v>95</v>
      </c>
      <c r="C14" s="76" t="s">
        <v>89</v>
      </c>
    </row>
    <row r="15" spans="1:9" x14ac:dyDescent="0.2">
      <c r="B15" s="3" t="s">
        <v>96</v>
      </c>
      <c r="C15" s="76" t="s">
        <v>91</v>
      </c>
    </row>
    <row r="16" spans="1:9" ht="28.5" x14ac:dyDescent="0.2">
      <c r="C16" s="78" t="s">
        <v>97</v>
      </c>
    </row>
  </sheetData>
  <sheetProtection password="CC18"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Hinweise</vt:lpstr>
      <vt:lpstr>Schweine Erläuterungen</vt:lpstr>
      <vt:lpstr>Ferkelaufzucht Premium</vt:lpstr>
      <vt:lpstr>Detail Ferkelaufzucht Premium</vt:lpstr>
      <vt:lpstr>Änderungsnachweis</vt:lpstr>
      <vt:lpstr>'Detail Ferkelaufzucht Premium'!Druckbereich</vt:lpstr>
      <vt:lpstr>'Ferkelaufzucht Premium'!Druckbereich</vt:lpstr>
      <vt:lpstr>Hinweise!Druckbereich</vt:lpstr>
      <vt:lpstr>'Schweine Erläuterungen'!Druckbereich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Stock, Martina (LEL-SG)</cp:lastModifiedBy>
  <cp:lastPrinted>2026-04-27T07:02:33Z</cp:lastPrinted>
  <dcterms:created xsi:type="dcterms:W3CDTF">2014-12-26T12:03:24Z</dcterms:created>
  <dcterms:modified xsi:type="dcterms:W3CDTF">2026-04-27T07:04:09Z</dcterms:modified>
</cp:coreProperties>
</file>