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5180" windowHeight="8325"/>
  </bookViews>
  <sheets>
    <sheet name="Liesmich" sheetId="16" r:id="rId1"/>
    <sheet name="Mitarbeiter 1" sheetId="15" r:id="rId2"/>
    <sheet name="Muster" sheetId="21" r:id="rId3"/>
  </sheets>
  <definedNames>
    <definedName name="_xlnm.Print_Area" localSheetId="0">Liesmich!$A$1:$B$7</definedName>
    <definedName name="_xlnm.Print_Area" localSheetId="1">'Mitarbeiter 1'!$A$1:$I$39</definedName>
    <definedName name="_xlnm.Print_Area" localSheetId="2">Muster!$A$1:$H$39</definedName>
  </definedNames>
  <calcPr calcId="145621"/>
</workbook>
</file>

<file path=xl/calcChain.xml><?xml version="1.0" encoding="utf-8"?>
<calcChain xmlns="http://schemas.openxmlformats.org/spreadsheetml/2006/main">
  <c r="H14" i="21" l="1"/>
  <c r="H14" i="15"/>
  <c r="I32" i="21" l="1"/>
  <c r="I31" i="21"/>
  <c r="I30" i="21"/>
  <c r="I26" i="21"/>
  <c r="F23" i="21"/>
  <c r="F25" i="21" s="1"/>
  <c r="F22" i="21"/>
  <c r="F16" i="21"/>
  <c r="H13" i="21"/>
  <c r="H17" i="21" s="1"/>
  <c r="F30" i="21" s="1"/>
  <c r="G30" i="21" l="1"/>
  <c r="G26" i="21"/>
  <c r="G31" i="21" s="1"/>
  <c r="H30" i="21"/>
  <c r="H26" i="21"/>
  <c r="H31" i="21" s="1"/>
  <c r="H32" i="21"/>
  <c r="G32" i="21" l="1"/>
  <c r="F32" i="21" s="1"/>
  <c r="F31" i="21"/>
  <c r="F26" i="21"/>
  <c r="H13" i="15"/>
  <c r="F16" i="15" l="1"/>
  <c r="H17" i="15" s="1"/>
  <c r="F22" i="15" l="1"/>
  <c r="F23" i="15"/>
  <c r="F25" i="15" s="1"/>
  <c r="G26" i="15"/>
  <c r="H26" i="15"/>
  <c r="I26" i="15"/>
  <c r="G30" i="15"/>
  <c r="H30" i="15"/>
  <c r="I30" i="15"/>
  <c r="G31" i="15"/>
  <c r="G32" i="15" s="1"/>
  <c r="H31" i="15"/>
  <c r="I31" i="15"/>
  <c r="H32" i="15"/>
  <c r="I32" i="15"/>
  <c r="F32" i="15" l="1"/>
  <c r="F31" i="15"/>
  <c r="F26" i="15"/>
  <c r="F30" i="15"/>
</calcChain>
</file>

<file path=xl/comments1.xml><?xml version="1.0" encoding="utf-8"?>
<comments xmlns="http://schemas.openxmlformats.org/spreadsheetml/2006/main">
  <authors>
    <author>Höfflin, Thomas</author>
    <author>Höfflin, Thomas (RPF)</author>
  </authors>
  <commentList>
    <comment ref="B2" authorId="0">
      <text>
        <r>
          <rPr>
            <b/>
            <sz val="8"/>
            <color indexed="81"/>
            <rFont val="Tahoma"/>
          </rPr>
          <t>Name, Vorname</t>
        </r>
      </text>
    </comment>
    <comment ref="H10" authorId="1">
      <text>
        <r>
          <rPr>
            <b/>
            <sz val="8"/>
            <color indexed="81"/>
            <rFont val="Tahoma"/>
            <family val="2"/>
          </rPr>
          <t>mindernder Wert, daher Minuszeichen voranstellen!</t>
        </r>
      </text>
    </comment>
  </commentList>
</comments>
</file>

<file path=xl/comments2.xml><?xml version="1.0" encoding="utf-8"?>
<comments xmlns="http://schemas.openxmlformats.org/spreadsheetml/2006/main">
  <authors>
    <author>Höfflin, Thomas</author>
    <author>Höfflin, Thomas (RPF)</author>
  </authors>
  <commentList>
    <comment ref="B2" authorId="0">
      <text>
        <r>
          <rPr>
            <b/>
            <sz val="8"/>
            <color indexed="81"/>
            <rFont val="Tahoma"/>
          </rPr>
          <t>Name, Vorname</t>
        </r>
      </text>
    </comment>
    <comment ref="H10" authorId="1">
      <text>
        <r>
          <rPr>
            <b/>
            <sz val="8"/>
            <color indexed="81"/>
            <rFont val="Tahoma"/>
            <family val="2"/>
          </rPr>
          <t>mindernder Wert, daher Minuszeichen voranstellen!</t>
        </r>
      </text>
    </comment>
  </commentList>
</comments>
</file>

<file path=xl/sharedStrings.xml><?xml version="1.0" encoding="utf-8"?>
<sst xmlns="http://schemas.openxmlformats.org/spreadsheetml/2006/main" count="155" uniqueCount="83">
  <si>
    <t>1)</t>
  </si>
  <si>
    <t>Berechnung der grundsätzlich förderfähigen Personalausgaben</t>
  </si>
  <si>
    <t>2)</t>
  </si>
  <si>
    <t>OP gesamt</t>
  </si>
  <si>
    <t>3)</t>
  </si>
  <si>
    <t>Bitte jeweils ein Tabellenblatt anlegen für jede Person, die Tätigkeiten in beantragten Aktionen durchgeführt hat.</t>
  </si>
  <si>
    <t>4)</t>
  </si>
  <si>
    <t>5)</t>
  </si>
  <si>
    <t>Auszufüllen sind die gelb unterlegten Zellen; andere Zellen enthalten Rechenoperatoren und sind für die Bearbeitung gesperrt.</t>
  </si>
  <si>
    <t>Liesmich</t>
  </si>
  <si>
    <t>Unabhängig des Grades der Einbindung in Aktionen erfolgt die Berechnung mit einem einheitlichen Schema.</t>
  </si>
  <si>
    <t>Bruttojahresentgelt</t>
  </si>
  <si>
    <t>AG-Anteil Sozialversicherungen</t>
  </si>
  <si>
    <t xml:space="preserve">
1</t>
  </si>
  <si>
    <t xml:space="preserve">
2</t>
  </si>
  <si>
    <t xml:space="preserve">
3</t>
  </si>
  <si>
    <t xml:space="preserve">
4</t>
  </si>
  <si>
    <t xml:space="preserve">
5</t>
  </si>
  <si>
    <t xml:space="preserve">
6</t>
  </si>
  <si>
    <t xml:space="preserve">
7</t>
  </si>
  <si>
    <t xml:space="preserve">
8</t>
  </si>
  <si>
    <t xml:space="preserve">
9</t>
  </si>
  <si>
    <t xml:space="preserve">
10</t>
  </si>
  <si>
    <t xml:space="preserve">
11</t>
  </si>
  <si>
    <t xml:space="preserve">
12</t>
  </si>
  <si>
    <t xml:space="preserve">
13</t>
  </si>
  <si>
    <t xml:space="preserve">
14</t>
  </si>
  <si>
    <t xml:space="preserve">
15</t>
  </si>
  <si>
    <t xml:space="preserve">
16</t>
  </si>
  <si>
    <t xml:space="preserve">
17</t>
  </si>
  <si>
    <t xml:space="preserve">
18</t>
  </si>
  <si>
    <t xml:space="preserve">
19</t>
  </si>
  <si>
    <t xml:space="preserve">
20</t>
  </si>
  <si>
    <t xml:space="preserve">
21</t>
  </si>
  <si>
    <t xml:space="preserve">
22</t>
  </si>
  <si>
    <t xml:space="preserve">
23</t>
  </si>
  <si>
    <t xml:space="preserve">
24</t>
  </si>
  <si>
    <t xml:space="preserve">
25</t>
  </si>
  <si>
    <t xml:space="preserve">
27</t>
  </si>
  <si>
    <t xml:space="preserve">
29</t>
  </si>
  <si>
    <t xml:space="preserve">
30</t>
  </si>
  <si>
    <t>Berechnung der förderfähigen Ausgaben</t>
  </si>
  <si>
    <r>
      <t xml:space="preserve">davon nicht verfügbar in Akh 
</t>
    </r>
    <r>
      <rPr>
        <sz val="8"/>
        <rFont val="Arial"/>
        <family val="2"/>
      </rPr>
      <t>(genommener Urlaub, vergütete Krankheits-, Wochenfeiertage; gemessen an der Regelarbeitszeit)</t>
    </r>
  </si>
  <si>
    <t>Bemerkungen:</t>
  </si>
  <si>
    <t>Berechnungen erfolgen mit zwei Nachkommastellen</t>
  </si>
  <si>
    <t>Akh = Arbeitsstunden, in dezimalem Format mit bis zu zwei Nachkommastellen</t>
  </si>
  <si>
    <t>sonstige Vergütungen (z.B. für Überstunden, Gratifikationen u.a.)</t>
  </si>
  <si>
    <t>[andere]</t>
  </si>
  <si>
    <t>Bitte ausschließlich farbig unterlegte Zellen füllen, Berechnungen erfolgen dateiseitig in weiteren Zellen</t>
  </si>
  <si>
    <t xml:space="preserve">Grad der Einbindung (OP bzw. Maßnahme) </t>
  </si>
  <si>
    <t>Berechnung des Grads der Einbindung</t>
  </si>
  <si>
    <t>Erstattungen 
(z.B. Krankheitszeiten u.a.; negativer Wert!!)</t>
  </si>
  <si>
    <t>Hierzu Tabellenblatt "Mitarbeiter 1" entsprechend verfielfälltigen (Bearbeiten/ Blatt kopieren).</t>
  </si>
  <si>
    <r>
      <t xml:space="preserve">darin ggf. Akh oberhalb 10 Std. arbeitstäglich </t>
    </r>
    <r>
      <rPr>
        <sz val="8"/>
        <rFont val="Arial"/>
        <family val="2"/>
      </rPr>
      <t>(entgegen zul. Höchstarbeitszeit nach ArbZG, i.d.R. bis zu 10 Stunden tägl.)</t>
    </r>
  </si>
  <si>
    <r>
      <t xml:space="preserve">dokumentierte Ist-Arbeitszeit im Jahr 
</t>
    </r>
    <r>
      <rPr>
        <i/>
        <sz val="8"/>
        <rFont val="Arial"/>
        <family val="2"/>
      </rPr>
      <t>(Zeile 12)</t>
    </r>
  </si>
  <si>
    <r>
      <rPr>
        <b/>
        <sz val="10"/>
        <rFont val="Arial"/>
        <family val="2"/>
      </rPr>
      <t>Arbeitszeit, innerhalb des OP tatsächlich geleistet</t>
    </r>
    <r>
      <rPr>
        <sz val="10"/>
        <rFont val="Arial"/>
      </rPr>
      <t xml:space="preserve"> und im Tätigkeitsaufschrieb dokumentiert </t>
    </r>
    <r>
      <rPr>
        <sz val="8"/>
        <rFont val="Arial"/>
        <family val="2"/>
      </rPr>
      <t>(ohne bezahlter Freistellung wie Wochenfeier-, Krankheits-, Urlaubstage od. sonstigen Zeiten)</t>
    </r>
  </si>
  <si>
    <r>
      <rPr>
        <b/>
        <sz val="10"/>
        <rFont val="Arial"/>
        <family val="2"/>
      </rPr>
      <t>dokumentierte Ist-Arbeitszeit</t>
    </r>
    <r>
      <rPr>
        <sz val="10"/>
        <rFont val="Arial"/>
        <family val="2"/>
      </rPr>
      <t xml:space="preserve"> im Jahr </t>
    </r>
    <r>
      <rPr>
        <sz val="8"/>
        <rFont val="Arial"/>
        <family val="2"/>
      </rPr>
      <t>(einschl. bezahlter Freistellung wie Wochenfeier-, Krankheits-, Urlaubstage od. sonstigen Zeiten)</t>
    </r>
  </si>
  <si>
    <t>Berechnungsblatt Personalkosten für Mitarbeiter der Erzeugerorganisation</t>
  </si>
  <si>
    <r>
      <t xml:space="preserve">Grundsätzlich förderfähige Personalausgaben 
</t>
    </r>
    <r>
      <rPr>
        <i/>
        <sz val="8"/>
        <rFont val="Arial"/>
        <family val="2"/>
      </rPr>
      <t>(Zeile 15)</t>
    </r>
  </si>
  <si>
    <t xml:space="preserve">
26</t>
  </si>
  <si>
    <t xml:space="preserve">
28</t>
  </si>
  <si>
    <t>6)</t>
  </si>
  <si>
    <t>[Name, Vorname]</t>
  </si>
  <si>
    <t>6.2</t>
  </si>
  <si>
    <t>davon Maßnahme Nr.:</t>
  </si>
  <si>
    <r>
      <rPr>
        <b/>
        <sz val="10"/>
        <rFont val="Arial"/>
        <family val="2"/>
      </rPr>
      <t xml:space="preserve">Ist-Arbeitszeit, der EO tatsächlich zur Verfügung </t>
    </r>
    <r>
      <rPr>
        <sz val="10"/>
        <rFont val="Arial"/>
        <family val="2"/>
      </rPr>
      <t xml:space="preserve">
</t>
    </r>
    <r>
      <rPr>
        <i/>
        <sz val="8"/>
        <rFont val="Arial"/>
        <family val="2"/>
      </rPr>
      <t xml:space="preserve">(Zeile 20 vermindert um Zeile 21) </t>
    </r>
  </si>
  <si>
    <r>
      <t xml:space="preserve">Grad der Einbindung in die Maßnahme (Faktor) 
</t>
    </r>
    <r>
      <rPr>
        <i/>
        <sz val="8"/>
        <rFont val="Arial"/>
        <family val="2"/>
      </rPr>
      <t>(Zeile 19 multipliziert mit Zeile 23)</t>
    </r>
  </si>
  <si>
    <r>
      <t xml:space="preserve">Förderfähige Ausgaben 
</t>
    </r>
    <r>
      <rPr>
        <i/>
        <sz val="8"/>
        <rFont val="Arial"/>
        <family val="2"/>
      </rPr>
      <t>(Zeile 26 multipliziert mit Zeile 27)</t>
    </r>
  </si>
  <si>
    <t>Akh</t>
  </si>
  <si>
    <t>EUR</t>
  </si>
  <si>
    <t>Bemerkungen</t>
  </si>
  <si>
    <t>Zeile 12 vermindert um Zeile 13</t>
  </si>
  <si>
    <t xml:space="preserve">anrechenbare Ist-Arbeitszeit </t>
  </si>
  <si>
    <r>
      <t xml:space="preserve">Grundsätzlich förderfähige Personalausgaben 
</t>
    </r>
    <r>
      <rPr>
        <sz val="8"/>
        <rFont val="Arial"/>
        <family val="2"/>
      </rPr>
      <t>(Entgelt kann nur entsprechend des Anteils rechtmäßig geleisteter Arbeit  berücksichtigt werden.</t>
    </r>
    <r>
      <rPr>
        <i/>
        <sz val="8"/>
        <rFont val="Arial"/>
        <family val="2"/>
      </rPr>
      <t>)</t>
    </r>
  </si>
  <si>
    <t xml:space="preserve">Jahreslohnsumme </t>
  </si>
  <si>
    <t>Summe Zeilen 5…10</t>
  </si>
  <si>
    <t>Zeile 11 multipliziert mit Zeile 14 dividiert durch Zeile12</t>
  </si>
  <si>
    <t>Die Tabellenblätter sind vorbereitet für Personen, die in höchstens zwei Aktionen bzw. Maßnahmen eingebunden sind.</t>
  </si>
  <si>
    <t>3.1</t>
  </si>
  <si>
    <t>Muster, Ariane</t>
  </si>
  <si>
    <t>Bitte "Merkblatt/Erläuterung für die Förderung von Personalkosten" beachten.</t>
  </si>
  <si>
    <t>Prüfschritt Mindestlohn (gerundet):</t>
  </si>
  <si>
    <t>Prüf. Mindestlohn 
((Ze 5+6 )/ Ze 12 Ist-Arbeitszeit):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</si>
</sst>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Akh&quot;"/>
    <numFmt numFmtId="165" formatCode="#,##0.00_ ;[Red]\-#,##0.00\ "/>
    <numFmt numFmtId="166" formatCode="#,##0.00\ &quot;EUR/Akh&quot;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 val="double"/>
      <sz val="10"/>
      <name val="Arial"/>
      <family val="2"/>
    </font>
    <font>
      <b/>
      <sz val="8"/>
      <color indexed="81"/>
      <name val="Tahoma"/>
    </font>
    <font>
      <b/>
      <sz val="13"/>
      <name val="Arial"/>
      <family val="2"/>
    </font>
    <font>
      <sz val="8"/>
      <color indexed="23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  <font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ck">
        <color rgb="FF0070C0"/>
      </top>
      <bottom/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Border="1" applyProtection="1"/>
    <xf numFmtId="0" fontId="0" fillId="3" borderId="0" xfId="0" applyFill="1" applyProtection="1"/>
    <xf numFmtId="0" fontId="2" fillId="3" borderId="0" xfId="0" applyFont="1" applyFill="1" applyProtection="1"/>
    <xf numFmtId="0" fontId="2" fillId="3" borderId="0" xfId="0" applyFont="1" applyFill="1" applyAlignment="1" applyProtection="1">
      <alignment horizontal="center"/>
    </xf>
    <xf numFmtId="0" fontId="3" fillId="2" borderId="0" xfId="0" applyFont="1" applyFill="1" applyProtection="1">
      <protection locked="0"/>
    </xf>
    <xf numFmtId="0" fontId="0" fillId="3" borderId="0" xfId="0" applyFill="1" applyBorder="1" applyProtection="1"/>
    <xf numFmtId="0" fontId="0" fillId="4" borderId="0" xfId="0" applyFill="1" applyProtection="1"/>
    <xf numFmtId="0" fontId="2" fillId="4" borderId="0" xfId="0" applyFont="1" applyFill="1" applyProtection="1"/>
    <xf numFmtId="0" fontId="2" fillId="4" borderId="0" xfId="0" applyFont="1" applyFill="1" applyAlignment="1" applyProtection="1">
      <alignment horizontal="center"/>
    </xf>
    <xf numFmtId="0" fontId="5" fillId="4" borderId="0" xfId="0" applyFont="1" applyFill="1" applyProtection="1"/>
    <xf numFmtId="0" fontId="0" fillId="4" borderId="0" xfId="0" applyFill="1" applyBorder="1" applyProtection="1"/>
    <xf numFmtId="0" fontId="0" fillId="4" borderId="5" xfId="0" applyFill="1" applyBorder="1" applyAlignment="1" applyProtection="1">
      <alignment wrapText="1"/>
    </xf>
    <xf numFmtId="0" fontId="2" fillId="4" borderId="5" xfId="0" applyFont="1" applyFill="1" applyBorder="1" applyAlignment="1" applyProtection="1">
      <alignment horizontal="center"/>
    </xf>
    <xf numFmtId="10" fontId="5" fillId="4" borderId="1" xfId="2" applyNumberFormat="1" applyFont="1" applyFill="1" applyBorder="1" applyProtection="1"/>
    <xf numFmtId="10" fontId="5" fillId="4" borderId="2" xfId="2" applyNumberFormat="1" applyFont="1" applyFill="1" applyBorder="1" applyProtection="1"/>
    <xf numFmtId="0" fontId="3" fillId="4" borderId="0" xfId="0" applyFont="1" applyFill="1" applyProtection="1"/>
    <xf numFmtId="0" fontId="2" fillId="4" borderId="0" xfId="0" applyFont="1" applyFill="1" applyAlignment="1" applyProtection="1"/>
    <xf numFmtId="0" fontId="2" fillId="4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0" xfId="0" applyFont="1" applyFill="1" applyBorder="1" applyProtection="1"/>
    <xf numFmtId="0" fontId="5" fillId="4" borderId="4" xfId="0" applyFont="1" applyFill="1" applyBorder="1" applyAlignment="1" applyProtection="1">
      <alignment horizontal="center"/>
    </xf>
    <xf numFmtId="164" fontId="5" fillId="4" borderId="1" xfId="0" applyNumberFormat="1" applyFont="1" applyFill="1" applyBorder="1" applyProtection="1"/>
    <xf numFmtId="164" fontId="5" fillId="4" borderId="2" xfId="0" applyNumberFormat="1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44" fontId="5" fillId="4" borderId="1" xfId="1" applyFont="1" applyFill="1" applyBorder="1" applyProtection="1"/>
    <xf numFmtId="44" fontId="5" fillId="4" borderId="2" xfId="1" applyFont="1" applyFill="1" applyBorder="1" applyProtection="1"/>
    <xf numFmtId="44" fontId="6" fillId="4" borderId="1" xfId="1" applyFont="1" applyFill="1" applyBorder="1" applyProtection="1"/>
    <xf numFmtId="44" fontId="6" fillId="4" borderId="2" xfId="1" applyFont="1" applyFill="1" applyBorder="1" applyProtection="1"/>
    <xf numFmtId="0" fontId="4" fillId="4" borderId="0" xfId="0" applyFont="1" applyFill="1" applyProtection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vertical="top"/>
    </xf>
    <xf numFmtId="0" fontId="2" fillId="4" borderId="0" xfId="0" applyFont="1" applyFill="1" applyBorder="1" applyAlignment="1" applyProtection="1">
      <alignment horizontal="center"/>
    </xf>
    <xf numFmtId="44" fontId="2" fillId="0" borderId="0" xfId="1" applyFont="1" applyBorder="1" applyProtection="1"/>
    <xf numFmtId="10" fontId="5" fillId="4" borderId="5" xfId="2" applyNumberFormat="1" applyFont="1" applyFill="1" applyBorder="1" applyProtection="1"/>
    <xf numFmtId="164" fontId="5" fillId="4" borderId="7" xfId="0" applyNumberFormat="1" applyFont="1" applyFill="1" applyBorder="1" applyProtection="1"/>
    <xf numFmtId="10" fontId="5" fillId="4" borderId="7" xfId="2" applyNumberFormat="1" applyFont="1" applyFill="1" applyBorder="1" applyProtection="1"/>
    <xf numFmtId="0" fontId="2" fillId="4" borderId="7" xfId="0" applyFont="1" applyFill="1" applyBorder="1" applyProtection="1"/>
    <xf numFmtId="44" fontId="5" fillId="4" borderId="7" xfId="1" applyFont="1" applyFill="1" applyBorder="1" applyProtection="1"/>
    <xf numFmtId="44" fontId="6" fillId="4" borderId="7" xfId="1" applyFont="1" applyFill="1" applyBorder="1" applyProtection="1"/>
    <xf numFmtId="0" fontId="5" fillId="4" borderId="3" xfId="0" applyFont="1" applyFill="1" applyBorder="1" applyAlignment="1" applyProtection="1">
      <alignment wrapText="1"/>
    </xf>
    <xf numFmtId="0" fontId="5" fillId="4" borderId="3" xfId="0" applyFont="1" applyFill="1" applyBorder="1" applyAlignment="1" applyProtection="1">
      <alignment horizontal="left" wrapText="1" indent="1"/>
    </xf>
    <xf numFmtId="0" fontId="5" fillId="4" borderId="4" xfId="0" applyFont="1" applyFill="1" applyBorder="1" applyAlignment="1" applyProtection="1">
      <alignment wrapText="1"/>
    </xf>
    <xf numFmtId="0" fontId="5" fillId="4" borderId="4" xfId="0" applyFont="1" applyFill="1" applyBorder="1" applyAlignment="1" applyProtection="1">
      <alignment horizontal="left" wrapText="1" indent="1"/>
    </xf>
    <xf numFmtId="0" fontId="9" fillId="4" borderId="0" xfId="0" applyFont="1" applyFill="1" applyAlignment="1" applyProtection="1">
      <alignment horizontal="right" vertical="center" wrapText="1"/>
    </xf>
    <xf numFmtId="0" fontId="2" fillId="4" borderId="8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4" fillId="4" borderId="0" xfId="0" applyFont="1" applyFill="1" applyAlignment="1" applyProtection="1"/>
    <xf numFmtId="0" fontId="2" fillId="4" borderId="0" xfId="0" applyFont="1" applyFill="1" applyAlignment="1" applyProtection="1">
      <alignment vertical="center"/>
    </xf>
    <xf numFmtId="0" fontId="9" fillId="4" borderId="0" xfId="0" applyFont="1" applyFill="1" applyBorder="1" applyAlignment="1" applyProtection="1">
      <alignment horizontal="right" vertical="center" wrapText="1"/>
    </xf>
    <xf numFmtId="0" fontId="0" fillId="5" borderId="10" xfId="0" applyFill="1" applyBorder="1" applyProtection="1"/>
    <xf numFmtId="0" fontId="2" fillId="5" borderId="10" xfId="0" applyFont="1" applyFill="1" applyBorder="1" applyProtection="1"/>
    <xf numFmtId="0" fontId="2" fillId="5" borderId="10" xfId="0" applyFont="1" applyFill="1" applyBorder="1" applyAlignment="1" applyProtection="1">
      <alignment horizontal="center"/>
    </xf>
    <xf numFmtId="44" fontId="2" fillId="5" borderId="10" xfId="1" applyFont="1" applyFill="1" applyBorder="1" applyProtection="1"/>
    <xf numFmtId="0" fontId="5" fillId="5" borderId="10" xfId="0" applyFont="1" applyFill="1" applyBorder="1" applyProtection="1"/>
    <xf numFmtId="0" fontId="2" fillId="4" borderId="0" xfId="0" applyFont="1" applyFill="1" applyAlignment="1" applyProtection="1">
      <alignment vertical="top"/>
    </xf>
    <xf numFmtId="164" fontId="10" fillId="2" borderId="4" xfId="0" applyNumberFormat="1" applyFont="1" applyFill="1" applyBorder="1" applyProtection="1">
      <protection locked="0"/>
    </xf>
    <xf numFmtId="0" fontId="12" fillId="4" borderId="6" xfId="0" applyFont="1" applyFill="1" applyBorder="1" applyAlignment="1" applyProtection="1">
      <alignment horizontal="left"/>
    </xf>
    <xf numFmtId="0" fontId="2" fillId="4" borderId="4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wrapText="1"/>
    </xf>
    <xf numFmtId="44" fontId="6" fillId="4" borderId="0" xfId="1" applyFont="1" applyFill="1" applyBorder="1" applyProtection="1"/>
    <xf numFmtId="49" fontId="11" fillId="2" borderId="11" xfId="0" applyNumberFormat="1" applyFont="1" applyFill="1" applyBorder="1" applyAlignment="1" applyProtection="1">
      <alignment horizontal="center"/>
      <protection locked="0"/>
    </xf>
    <xf numFmtId="49" fontId="11" fillId="2" borderId="12" xfId="0" applyNumberFormat="1" applyFont="1" applyFill="1" applyBorder="1" applyAlignment="1" applyProtection="1">
      <alignment horizontal="center"/>
      <protection locked="0"/>
    </xf>
    <xf numFmtId="49" fontId="11" fillId="2" borderId="13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0" fillId="6" borderId="3" xfId="0" applyFont="1" applyFill="1" applyBorder="1" applyAlignment="1" applyProtection="1">
      <alignment horizontal="left" wrapText="1" indent="1"/>
      <protection locked="0"/>
    </xf>
    <xf numFmtId="0" fontId="5" fillId="0" borderId="0" xfId="0" applyFont="1" applyAlignment="1">
      <alignment horizontal="left" vertical="top" wrapText="1"/>
    </xf>
    <xf numFmtId="0" fontId="2" fillId="4" borderId="0" xfId="0" applyFont="1" applyFill="1" applyBorder="1" applyAlignment="1" applyProtection="1"/>
    <xf numFmtId="0" fontId="2" fillId="4" borderId="0" xfId="0" applyFont="1" applyFill="1" applyBorder="1" applyAlignment="1" applyProtection="1">
      <alignment horizontal="center" wrapText="1"/>
    </xf>
    <xf numFmtId="14" fontId="14" fillId="0" borderId="0" xfId="0" applyNumberFormat="1" applyFont="1" applyProtection="1">
      <protection locked="0"/>
    </xf>
    <xf numFmtId="164" fontId="2" fillId="4" borderId="4" xfId="0" applyNumberFormat="1" applyFont="1" applyFill="1" applyBorder="1" applyProtection="1"/>
    <xf numFmtId="164" fontId="2" fillId="4" borderId="3" xfId="0" applyNumberFormat="1" applyFont="1" applyFill="1" applyBorder="1" applyProtection="1"/>
    <xf numFmtId="164" fontId="11" fillId="2" borderId="7" xfId="0" applyNumberFormat="1" applyFont="1" applyFill="1" applyBorder="1" applyProtection="1">
      <protection locked="0"/>
    </xf>
    <xf numFmtId="164" fontId="11" fillId="2" borderId="1" xfId="0" applyNumberFormat="1" applyFont="1" applyFill="1" applyBorder="1" applyProtection="1">
      <protection locked="0"/>
    </xf>
    <xf numFmtId="164" fontId="11" fillId="2" borderId="2" xfId="0" applyNumberFormat="1" applyFont="1" applyFill="1" applyBorder="1" applyProtection="1">
      <protection locked="0"/>
    </xf>
    <xf numFmtId="10" fontId="2" fillId="4" borderId="4" xfId="2" applyNumberFormat="1" applyFont="1" applyFill="1" applyBorder="1" applyProtection="1"/>
    <xf numFmtId="10" fontId="2" fillId="4" borderId="7" xfId="2" applyNumberFormat="1" applyFont="1" applyFill="1" applyBorder="1" applyProtection="1"/>
    <xf numFmtId="10" fontId="2" fillId="4" borderId="1" xfId="2" applyNumberFormat="1" applyFont="1" applyFill="1" applyBorder="1" applyProtection="1"/>
    <xf numFmtId="10" fontId="2" fillId="4" borderId="2" xfId="2" applyNumberFormat="1" applyFont="1" applyFill="1" applyBorder="1" applyProtection="1"/>
    <xf numFmtId="44" fontId="6" fillId="4" borderId="14" xfId="1" applyFont="1" applyFill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4" borderId="4" xfId="0" applyFill="1" applyBorder="1" applyProtection="1"/>
    <xf numFmtId="44" fontId="2" fillId="0" borderId="3" xfId="1" applyFont="1" applyBorder="1" applyProtection="1"/>
    <xf numFmtId="0" fontId="2" fillId="4" borderId="15" xfId="0" applyFont="1" applyFill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 vertical="top"/>
    </xf>
    <xf numFmtId="0" fontId="2" fillId="4" borderId="15" xfId="0" applyFont="1" applyFill="1" applyBorder="1" applyAlignment="1" applyProtection="1">
      <alignment horizontal="center" vertical="center"/>
    </xf>
    <xf numFmtId="165" fontId="10" fillId="2" borderId="3" xfId="1" applyNumberFormat="1" applyFont="1" applyFill="1" applyBorder="1" applyProtection="1">
      <protection locked="0"/>
    </xf>
    <xf numFmtId="165" fontId="10" fillId="2" borderId="0" xfId="1" applyNumberFormat="1" applyFont="1" applyFill="1" applyBorder="1" applyProtection="1">
      <protection locked="0"/>
    </xf>
    <xf numFmtId="4" fontId="11" fillId="2" borderId="3" xfId="0" applyNumberFormat="1" applyFont="1" applyFill="1" applyBorder="1" applyProtection="1">
      <protection locked="0"/>
    </xf>
    <xf numFmtId="4" fontId="10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0" fontId="15" fillId="4" borderId="4" xfId="0" applyFont="1" applyFill="1" applyBorder="1" applyAlignment="1" applyProtection="1">
      <alignment horizontal="center" wrapText="1"/>
    </xf>
    <xf numFmtId="44" fontId="2" fillId="4" borderId="9" xfId="1" applyFont="1" applyFill="1" applyBorder="1" applyProtection="1"/>
    <xf numFmtId="0" fontId="2" fillId="4" borderId="16" xfId="0" applyFont="1" applyFill="1" applyBorder="1" applyAlignment="1" applyProtection="1">
      <alignment wrapText="1"/>
    </xf>
    <xf numFmtId="0" fontId="2" fillId="4" borderId="16" xfId="0" applyFont="1" applyFill="1" applyBorder="1" applyAlignment="1" applyProtection="1">
      <alignment horizontal="center"/>
    </xf>
    <xf numFmtId="0" fontId="0" fillId="0" borderId="16" xfId="0" applyBorder="1" applyProtection="1"/>
    <xf numFmtId="0" fontId="15" fillId="4" borderId="17" xfId="0" applyFont="1" applyFill="1" applyBorder="1" applyAlignment="1" applyProtection="1">
      <alignment horizontal="center" wrapText="1"/>
    </xf>
    <xf numFmtId="165" fontId="2" fillId="4" borderId="16" xfId="1" applyNumberFormat="1" applyFont="1" applyFill="1" applyBorder="1" applyProtection="1"/>
    <xf numFmtId="165" fontId="10" fillId="2" borderId="5" xfId="1" applyNumberFormat="1" applyFont="1" applyFill="1" applyBorder="1" applyProtection="1">
      <protection locked="0"/>
    </xf>
    <xf numFmtId="165" fontId="2" fillId="4" borderId="17" xfId="1" applyNumberFormat="1" applyFont="1" applyFill="1" applyBorder="1" applyProtection="1"/>
    <xf numFmtId="166" fontId="5" fillId="7" borderId="0" xfId="1" applyNumberFormat="1" applyFont="1" applyFill="1" applyBorder="1" applyProtection="1"/>
    <xf numFmtId="0" fontId="15" fillId="7" borderId="3" xfId="0" applyFont="1" applyFill="1" applyBorder="1" applyAlignment="1" applyProtection="1">
      <alignment horizontal="right" wrapText="1" indent="1"/>
    </xf>
    <xf numFmtId="0" fontId="15" fillId="7" borderId="3" xfId="0" applyFont="1" applyFill="1" applyBorder="1" applyAlignment="1" applyProtection="1">
      <alignment horizontal="left" wrapText="1" indent="1"/>
    </xf>
  </cellXfs>
  <cellStyles count="3">
    <cellStyle name="Euro" xfId="1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922464</xdr:colOff>
      <xdr:row>8</xdr:row>
      <xdr:rowOff>56252</xdr:rowOff>
    </xdr:from>
    <xdr:to>
      <xdr:col>1</xdr:col>
      <xdr:colOff>3669372</xdr:colOff>
      <xdr:row>12</xdr:row>
      <xdr:rowOff>17895</xdr:rowOff>
    </xdr:to>
    <xdr:sp macro="" textlink="">
      <xdr:nvSpPr>
        <xdr:cNvPr id="2" name="Textfeld 1"/>
        <xdr:cNvSpPr txBox="1"/>
      </xdr:nvSpPr>
      <xdr:spPr>
        <a:xfrm rot="20516221">
          <a:off x="1106395" y="3064838"/>
          <a:ext cx="2746908" cy="6185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bg1"/>
              </a:solidFill>
            </a:rPr>
            <a:t>NEU</a:t>
          </a:r>
          <a:r>
            <a:rPr lang="de-DE" sz="1100" baseline="0">
              <a:solidFill>
                <a:schemeClr val="bg1"/>
              </a:solidFill>
            </a:rPr>
            <a:t> Version 09/2016:</a:t>
          </a:r>
          <a:r>
            <a:rPr lang="de-DE" sz="1100">
              <a:solidFill>
                <a:schemeClr val="bg1"/>
              </a:solidFill>
            </a:rPr>
            <a:t> </a:t>
          </a:r>
        </a:p>
        <a:p>
          <a:r>
            <a:rPr lang="de-DE" sz="1100">
              <a:solidFill>
                <a:schemeClr val="bg1"/>
              </a:solidFill>
            </a:rPr>
            <a:t>Berechnung zum </a:t>
          </a:r>
          <a:r>
            <a:rPr lang="de-DE" sz="1100" baseline="0">
              <a:solidFill>
                <a:schemeClr val="bg1"/>
              </a:solidFill>
            </a:rPr>
            <a:t> "Mindestlohn" eingefügt</a:t>
          </a:r>
        </a:p>
        <a:p>
          <a:r>
            <a:rPr lang="de-DE" sz="1100" baseline="0">
              <a:solidFill>
                <a:schemeClr val="bg1"/>
              </a:solidFill>
            </a:rPr>
            <a:t>19.09.2016</a:t>
          </a:r>
          <a:endParaRPr lang="de-DE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zoomScale="145" zoomScaleNormal="145" workbookViewId="0">
      <selection activeCell="B14" sqref="B14"/>
    </sheetView>
  </sheetViews>
  <sheetFormatPr baseColWidth="10" defaultRowHeight="12.75" x14ac:dyDescent="0.2"/>
  <cols>
    <col min="1" max="1" width="2.7109375" customWidth="1"/>
    <col min="2" max="2" width="66.7109375" customWidth="1"/>
  </cols>
  <sheetData>
    <row r="1" spans="1:3" ht="33" customHeight="1" x14ac:dyDescent="0.2">
      <c r="A1" s="37" t="s">
        <v>9</v>
      </c>
      <c r="C1" s="75"/>
    </row>
    <row r="2" spans="1:3" ht="33" customHeight="1" x14ac:dyDescent="0.2">
      <c r="A2" s="35" t="s">
        <v>0</v>
      </c>
      <c r="B2" s="36" t="s">
        <v>80</v>
      </c>
    </row>
    <row r="3" spans="1:3" ht="33" customHeight="1" x14ac:dyDescent="0.2">
      <c r="A3" s="35" t="s">
        <v>2</v>
      </c>
      <c r="B3" s="36" t="s">
        <v>10</v>
      </c>
    </row>
    <row r="4" spans="1:3" ht="33" customHeight="1" x14ac:dyDescent="0.2">
      <c r="A4" s="35" t="s">
        <v>4</v>
      </c>
      <c r="B4" s="36" t="s">
        <v>5</v>
      </c>
    </row>
    <row r="5" spans="1:3" ht="33" customHeight="1" x14ac:dyDescent="0.2">
      <c r="A5" s="35" t="s">
        <v>6</v>
      </c>
      <c r="B5" s="72" t="s">
        <v>52</v>
      </c>
    </row>
    <row r="6" spans="1:3" ht="33" customHeight="1" x14ac:dyDescent="0.2">
      <c r="A6" s="35" t="s">
        <v>7</v>
      </c>
      <c r="B6" s="72" t="s">
        <v>77</v>
      </c>
    </row>
    <row r="7" spans="1:3" ht="25.5" x14ac:dyDescent="0.2">
      <c r="A7" s="35" t="s">
        <v>61</v>
      </c>
      <c r="B7" s="36" t="s">
        <v>8</v>
      </c>
    </row>
  </sheetData>
  <sheetProtection password="9C27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Normal="100" zoomScaleSheetLayoutView="85" zoomScalePageLayoutView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2.75" x14ac:dyDescent="0.2"/>
  <cols>
    <col min="1" max="1" width="3.140625" style="1" customWidth="1"/>
    <col min="2" max="2" width="4" style="1" customWidth="1"/>
    <col min="3" max="3" width="2.140625" style="1" customWidth="1"/>
    <col min="4" max="4" width="43.28515625" style="1" customWidth="1"/>
    <col min="5" max="5" width="2.140625" style="3" customWidth="1"/>
    <col min="6" max="8" width="16.7109375" style="1" customWidth="1"/>
    <col min="9" max="9" width="16.7109375" style="1" hidden="1" customWidth="1"/>
    <col min="10" max="16384" width="11.42578125" style="1"/>
  </cols>
  <sheetData>
    <row r="1" spans="1:10" ht="22.5" x14ac:dyDescent="0.25">
      <c r="A1" s="50" t="s">
        <v>13</v>
      </c>
      <c r="B1" s="4" t="s">
        <v>57</v>
      </c>
      <c r="J1" s="6"/>
    </row>
    <row r="2" spans="1:10" ht="22.5" x14ac:dyDescent="0.25">
      <c r="A2" s="50" t="s">
        <v>14</v>
      </c>
      <c r="B2" s="9" t="s">
        <v>62</v>
      </c>
      <c r="C2" s="70"/>
      <c r="D2" s="70"/>
      <c r="E2" s="13"/>
      <c r="F2" s="11"/>
      <c r="G2" s="11"/>
      <c r="H2" s="11"/>
      <c r="I2" s="11"/>
      <c r="J2" s="6"/>
    </row>
    <row r="3" spans="1:10" ht="23.25" thickBot="1" x14ac:dyDescent="0.3">
      <c r="A3" s="50" t="s">
        <v>15</v>
      </c>
      <c r="B3" s="34"/>
      <c r="C3" s="11"/>
      <c r="D3" s="20"/>
      <c r="E3" s="13"/>
      <c r="F3" s="11"/>
      <c r="G3" s="11"/>
      <c r="H3" s="11"/>
      <c r="I3" s="11"/>
      <c r="J3" s="6"/>
    </row>
    <row r="4" spans="1:10" ht="9.9499999999999993" customHeight="1" thickTop="1" x14ac:dyDescent="0.2">
      <c r="A4" s="55"/>
      <c r="B4" s="56"/>
      <c r="C4" s="56"/>
      <c r="D4" s="57"/>
      <c r="E4" s="58"/>
      <c r="F4" s="59"/>
      <c r="G4" s="60"/>
      <c r="H4" s="60"/>
      <c r="I4" s="60"/>
      <c r="J4" s="6"/>
    </row>
    <row r="5" spans="1:10" s="2" customFormat="1" ht="22.5" x14ac:dyDescent="0.2">
      <c r="A5" s="50" t="s">
        <v>16</v>
      </c>
      <c r="B5" s="21" t="s">
        <v>0</v>
      </c>
      <c r="C5" s="21" t="s">
        <v>1</v>
      </c>
      <c r="D5" s="21"/>
      <c r="E5" s="13"/>
      <c r="F5" s="13"/>
      <c r="G5" s="61"/>
      <c r="H5" s="54"/>
      <c r="I5" s="12"/>
      <c r="J5" s="7"/>
    </row>
    <row r="6" spans="1:10" s="2" customFormat="1" ht="13.5" thickBot="1" x14ac:dyDescent="0.25">
      <c r="A6" s="50"/>
      <c r="B6" s="21"/>
      <c r="C6" s="21"/>
      <c r="D6" s="21"/>
      <c r="E6" s="13"/>
      <c r="F6" s="90" t="s">
        <v>68</v>
      </c>
      <c r="G6" s="91" t="s">
        <v>70</v>
      </c>
      <c r="H6" s="92" t="s">
        <v>69</v>
      </c>
      <c r="I6" s="12"/>
      <c r="J6" s="7"/>
    </row>
    <row r="7" spans="1:10" ht="22.5" x14ac:dyDescent="0.2">
      <c r="A7" s="50" t="s">
        <v>17</v>
      </c>
      <c r="B7" s="11"/>
      <c r="C7" s="11"/>
      <c r="D7" s="47" t="s">
        <v>11</v>
      </c>
      <c r="E7" s="22"/>
      <c r="F7" s="87"/>
      <c r="G7" s="98"/>
      <c r="H7" s="93"/>
      <c r="I7" s="11"/>
      <c r="J7" s="6"/>
    </row>
    <row r="8" spans="1:10" ht="25.5" x14ac:dyDescent="0.2">
      <c r="A8" s="50" t="s">
        <v>18</v>
      </c>
      <c r="B8" s="11"/>
      <c r="C8" s="11"/>
      <c r="D8" s="47" t="s">
        <v>46</v>
      </c>
      <c r="E8" s="22"/>
      <c r="F8" s="87"/>
      <c r="G8" s="98"/>
      <c r="H8" s="93"/>
      <c r="I8" s="11"/>
      <c r="J8" s="6"/>
    </row>
    <row r="9" spans="1:10" ht="22.5" x14ac:dyDescent="0.2">
      <c r="A9" s="50" t="s">
        <v>19</v>
      </c>
      <c r="B9" s="11"/>
      <c r="C9" s="11"/>
      <c r="D9" s="47" t="s">
        <v>12</v>
      </c>
      <c r="E9" s="22"/>
      <c r="F9" s="87"/>
      <c r="G9" s="98"/>
      <c r="H9" s="93"/>
      <c r="I9" s="11"/>
      <c r="J9" s="6"/>
    </row>
    <row r="10" spans="1:10" ht="25.5" x14ac:dyDescent="0.2">
      <c r="A10" s="50" t="s">
        <v>20</v>
      </c>
      <c r="B10" s="11"/>
      <c r="C10" s="11"/>
      <c r="D10" s="47" t="s">
        <v>51</v>
      </c>
      <c r="E10" s="22"/>
      <c r="F10" s="87"/>
      <c r="G10" s="98"/>
      <c r="H10" s="93"/>
      <c r="I10" s="11"/>
      <c r="J10" s="6"/>
    </row>
    <row r="11" spans="1:10" ht="22.5" x14ac:dyDescent="0.2">
      <c r="A11" s="50" t="s">
        <v>21</v>
      </c>
      <c r="B11" s="11"/>
      <c r="C11" s="11"/>
      <c r="D11" s="71" t="s">
        <v>47</v>
      </c>
      <c r="E11" s="22"/>
      <c r="F11" s="87"/>
      <c r="G11" s="98"/>
      <c r="H11" s="93"/>
      <c r="I11" s="11"/>
      <c r="J11" s="6"/>
    </row>
    <row r="12" spans="1:10" ht="22.5" x14ac:dyDescent="0.2">
      <c r="A12" s="50" t="s">
        <v>22</v>
      </c>
      <c r="B12" s="11"/>
      <c r="C12" s="11"/>
      <c r="D12" s="71" t="s">
        <v>47</v>
      </c>
      <c r="E12" s="22"/>
      <c r="F12" s="87"/>
      <c r="G12" s="98"/>
      <c r="H12" s="105"/>
      <c r="I12" s="11"/>
      <c r="J12" s="6"/>
    </row>
    <row r="13" spans="1:10" ht="23.25" thickBot="1" x14ac:dyDescent="0.25">
      <c r="A13" s="50" t="s">
        <v>23</v>
      </c>
      <c r="B13" s="11"/>
      <c r="C13" s="11"/>
      <c r="D13" s="100" t="s">
        <v>74</v>
      </c>
      <c r="E13" s="101"/>
      <c r="F13" s="102"/>
      <c r="G13" s="103" t="s">
        <v>75</v>
      </c>
      <c r="H13" s="106">
        <f>SUM(H7:H12)</f>
        <v>0</v>
      </c>
      <c r="I13" s="11"/>
      <c r="J13" s="6"/>
    </row>
    <row r="14" spans="1:10" ht="36" thickTop="1" x14ac:dyDescent="0.2">
      <c r="A14" s="50" t="s">
        <v>24</v>
      </c>
      <c r="B14" s="11"/>
      <c r="C14" s="11"/>
      <c r="D14" s="46" t="s">
        <v>56</v>
      </c>
      <c r="E14" s="22"/>
      <c r="F14" s="95"/>
      <c r="G14" s="109" t="s">
        <v>82</v>
      </c>
      <c r="H14" s="107" t="e">
        <f>ROUND(SUM(H7:H8)/F14,2)</f>
        <v>#DIV/0!</v>
      </c>
      <c r="I14" s="11"/>
      <c r="J14" s="6"/>
    </row>
    <row r="15" spans="1:10" ht="35.25" x14ac:dyDescent="0.2">
      <c r="A15" s="50" t="s">
        <v>25</v>
      </c>
      <c r="B15" s="11"/>
      <c r="C15" s="11"/>
      <c r="D15" s="49" t="s">
        <v>53</v>
      </c>
      <c r="E15" s="23"/>
      <c r="F15" s="96"/>
      <c r="G15" s="98"/>
      <c r="H15" s="11"/>
      <c r="I15" s="11"/>
      <c r="J15" s="6"/>
    </row>
    <row r="16" spans="1:10" ht="22.5" x14ac:dyDescent="0.2">
      <c r="A16" s="50" t="s">
        <v>26</v>
      </c>
      <c r="B16" s="11"/>
      <c r="C16" s="11"/>
      <c r="D16" s="64" t="s">
        <v>72</v>
      </c>
      <c r="E16" s="23"/>
      <c r="F16" s="97">
        <f>F14-F15</f>
        <v>0</v>
      </c>
      <c r="G16" s="98" t="s">
        <v>71</v>
      </c>
      <c r="H16" s="15"/>
      <c r="I16" s="11"/>
      <c r="J16" s="6"/>
    </row>
    <row r="17" spans="1:10" ht="48" x14ac:dyDescent="0.2">
      <c r="A17" s="50" t="s">
        <v>27</v>
      </c>
      <c r="B17" s="11"/>
      <c r="C17" s="11"/>
      <c r="D17" s="64" t="s">
        <v>73</v>
      </c>
      <c r="E17" s="23"/>
      <c r="F17" s="86"/>
      <c r="G17" s="98" t="s">
        <v>76</v>
      </c>
      <c r="H17" s="89" t="e">
        <f>ROUND(H13/F14*F16,2)</f>
        <v>#DIV/0!</v>
      </c>
      <c r="I17" s="14"/>
      <c r="J17" s="6"/>
    </row>
    <row r="18" spans="1:10" ht="23.25" thickBot="1" x14ac:dyDescent="0.25">
      <c r="A18" s="50" t="s">
        <v>28</v>
      </c>
      <c r="B18" s="11"/>
      <c r="C18" s="11"/>
      <c r="D18" s="24"/>
      <c r="E18" s="38"/>
      <c r="F18" s="39"/>
      <c r="G18" s="14"/>
      <c r="H18" s="14"/>
      <c r="I18" s="14"/>
      <c r="J18" s="6"/>
    </row>
    <row r="19" spans="1:10" ht="9.9499999999999993" customHeight="1" thickTop="1" x14ac:dyDescent="0.2">
      <c r="A19" s="55"/>
      <c r="B19" s="56"/>
      <c r="C19" s="56"/>
      <c r="D19" s="57"/>
      <c r="E19" s="58"/>
      <c r="F19" s="59"/>
      <c r="G19" s="60"/>
      <c r="H19" s="60"/>
      <c r="I19" s="60"/>
      <c r="J19" s="6"/>
    </row>
    <row r="20" spans="1:10" s="2" customFormat="1" ht="22.5" x14ac:dyDescent="0.2">
      <c r="A20" s="50" t="s">
        <v>29</v>
      </c>
      <c r="B20" s="21" t="s">
        <v>2</v>
      </c>
      <c r="C20" s="21" t="s">
        <v>50</v>
      </c>
      <c r="D20" s="21"/>
      <c r="E20" s="13"/>
      <c r="F20" s="51"/>
      <c r="G20" s="63" t="s">
        <v>64</v>
      </c>
      <c r="H20" s="24"/>
      <c r="I20" s="24"/>
      <c r="J20" s="7"/>
    </row>
    <row r="21" spans="1:10" s="2" customFormat="1" ht="22.5" x14ac:dyDescent="0.2">
      <c r="A21" s="50" t="s">
        <v>30</v>
      </c>
      <c r="B21" s="12"/>
      <c r="C21" s="24"/>
      <c r="D21" s="12"/>
      <c r="E21" s="13"/>
      <c r="F21" s="52" t="s">
        <v>3</v>
      </c>
      <c r="G21" s="67"/>
      <c r="H21" s="68"/>
      <c r="I21" s="69"/>
      <c r="J21" s="7"/>
    </row>
    <row r="22" spans="1:10" ht="60.75" x14ac:dyDescent="0.2">
      <c r="A22" s="50" t="s">
        <v>31</v>
      </c>
      <c r="B22" s="11"/>
      <c r="C22" s="15"/>
      <c r="D22" s="46" t="s">
        <v>55</v>
      </c>
      <c r="E22" s="22"/>
      <c r="F22" s="77">
        <f>SUM(G22:I22)</f>
        <v>0</v>
      </c>
      <c r="G22" s="78"/>
      <c r="H22" s="79"/>
      <c r="I22" s="80"/>
      <c r="J22" s="6"/>
    </row>
    <row r="23" spans="1:10" ht="24" x14ac:dyDescent="0.2">
      <c r="A23" s="50" t="s">
        <v>32</v>
      </c>
      <c r="B23" s="11"/>
      <c r="C23" s="15"/>
      <c r="D23" s="48" t="s">
        <v>54</v>
      </c>
      <c r="E23" s="25"/>
      <c r="F23" s="76">
        <f>$F$14</f>
        <v>0</v>
      </c>
      <c r="G23" s="41"/>
      <c r="H23" s="26"/>
      <c r="I23" s="27"/>
      <c r="J23" s="6"/>
    </row>
    <row r="24" spans="1:10" ht="35.25" x14ac:dyDescent="0.2">
      <c r="A24" s="50" t="s">
        <v>33</v>
      </c>
      <c r="B24" s="11"/>
      <c r="C24" s="15"/>
      <c r="D24" s="49" t="s">
        <v>42</v>
      </c>
      <c r="E24" s="25"/>
      <c r="F24" s="62"/>
      <c r="G24" s="41"/>
      <c r="H24" s="26"/>
      <c r="I24" s="27"/>
      <c r="J24" s="6"/>
    </row>
    <row r="25" spans="1:10" ht="36.75" x14ac:dyDescent="0.2">
      <c r="A25" s="50" t="s">
        <v>34</v>
      </c>
      <c r="B25" s="11"/>
      <c r="C25" s="15"/>
      <c r="D25" s="48" t="s">
        <v>65</v>
      </c>
      <c r="E25" s="23"/>
      <c r="F25" s="76">
        <f>F23-F24</f>
        <v>0</v>
      </c>
      <c r="G25" s="41"/>
      <c r="H25" s="26"/>
      <c r="I25" s="27"/>
      <c r="J25" s="6"/>
    </row>
    <row r="26" spans="1:10" ht="22.5" x14ac:dyDescent="0.2">
      <c r="A26" s="50" t="s">
        <v>35</v>
      </c>
      <c r="B26" s="11"/>
      <c r="C26" s="15"/>
      <c r="D26" s="64" t="s">
        <v>49</v>
      </c>
      <c r="E26" s="23"/>
      <c r="F26" s="81">
        <f>SUM(G26:I26)</f>
        <v>0</v>
      </c>
      <c r="G26" s="82" t="str">
        <f>IF(G22&gt;0,ROUND(G22/($F$23-$F$24),4),"")</f>
        <v/>
      </c>
      <c r="H26" s="83" t="str">
        <f>IF(H22&gt;0,ROUND(H22/($F$23-$F$24),4),"")</f>
        <v/>
      </c>
      <c r="I26" s="84" t="str">
        <f>IF(I22&gt;0,ROUND(I22/($F$23-$F$24),4),"")</f>
        <v/>
      </c>
      <c r="J26" s="6"/>
    </row>
    <row r="27" spans="1:10" s="5" customFormat="1" ht="23.25" thickBot="1" x14ac:dyDescent="0.25">
      <c r="A27" s="50" t="s">
        <v>36</v>
      </c>
      <c r="B27" s="15"/>
      <c r="C27" s="15"/>
      <c r="D27" s="16"/>
      <c r="E27" s="17"/>
      <c r="F27" s="40"/>
      <c r="G27" s="42"/>
      <c r="H27" s="18"/>
      <c r="I27" s="19"/>
      <c r="J27" s="10"/>
    </row>
    <row r="28" spans="1:10" ht="9.9499999999999993" customHeight="1" thickTop="1" x14ac:dyDescent="0.2">
      <c r="A28" s="55"/>
      <c r="B28" s="56"/>
      <c r="C28" s="56"/>
      <c r="D28" s="57"/>
      <c r="E28" s="58"/>
      <c r="F28" s="59"/>
      <c r="G28" s="60"/>
      <c r="H28" s="60"/>
      <c r="I28" s="60"/>
      <c r="J28" s="6"/>
    </row>
    <row r="29" spans="1:10" s="2" customFormat="1" ht="22.5" x14ac:dyDescent="0.2">
      <c r="A29" s="50" t="s">
        <v>37</v>
      </c>
      <c r="B29" s="21" t="s">
        <v>4</v>
      </c>
      <c r="C29" s="21" t="s">
        <v>41</v>
      </c>
      <c r="D29" s="73"/>
      <c r="E29" s="74"/>
      <c r="F29" s="73"/>
      <c r="G29" s="43"/>
      <c r="H29" s="28"/>
      <c r="I29" s="29"/>
      <c r="J29" s="7"/>
    </row>
    <row r="30" spans="1:10" ht="33.75" x14ac:dyDescent="0.2">
      <c r="A30" s="50" t="s">
        <v>59</v>
      </c>
      <c r="B30" s="11"/>
      <c r="C30" s="15"/>
      <c r="D30" s="46" t="s">
        <v>58</v>
      </c>
      <c r="E30" s="22"/>
      <c r="F30" s="99" t="e">
        <f>$H$17</f>
        <v>#DIV/0!</v>
      </c>
      <c r="G30" s="44" t="str">
        <f>IF(G22&gt;0,$H$17,"")</f>
        <v/>
      </c>
      <c r="H30" s="30" t="str">
        <f>IF(H22&gt;0,$H$17,"")</f>
        <v/>
      </c>
      <c r="I30" s="31" t="str">
        <f>IF(I22&gt;0,$H$17,"")</f>
        <v/>
      </c>
      <c r="J30" s="6"/>
    </row>
    <row r="31" spans="1:10" ht="24" x14ac:dyDescent="0.2">
      <c r="A31" s="50" t="s">
        <v>38</v>
      </c>
      <c r="B31" s="11"/>
      <c r="C31" s="15"/>
      <c r="D31" s="48" t="s">
        <v>66</v>
      </c>
      <c r="E31" s="23"/>
      <c r="F31" s="81">
        <f>SUM(G31:I31)</f>
        <v>0</v>
      </c>
      <c r="G31" s="82" t="str">
        <f>IF(G22&gt;0,VALUE(G26),"")</f>
        <v/>
      </c>
      <c r="H31" s="83" t="str">
        <f>IF(H22&gt;0,VALUE(H26),"")</f>
        <v/>
      </c>
      <c r="I31" s="84" t="str">
        <f>IF(I22&gt;0,VALUE(I26),"")</f>
        <v/>
      </c>
      <c r="J31" s="6"/>
    </row>
    <row r="32" spans="1:10" ht="45" x14ac:dyDescent="0.2">
      <c r="A32" s="50" t="s">
        <v>60</v>
      </c>
      <c r="B32" s="11"/>
      <c r="C32" s="15"/>
      <c r="D32" s="64" t="s">
        <v>67</v>
      </c>
      <c r="E32" s="23"/>
      <c r="F32" s="85">
        <f>SUM(G32:I32)</f>
        <v>0</v>
      </c>
      <c r="G32" s="45" t="str">
        <f>IF(G22&gt;0,ROUND(G30*G31,2),"")</f>
        <v/>
      </c>
      <c r="H32" s="32" t="str">
        <f>IF(H22&gt;0,ROUND(H30*H31,2),"")</f>
        <v/>
      </c>
      <c r="I32" s="33" t="str">
        <f>IF(I22&gt;0,ROUND(I30*I31,2),"")</f>
        <v/>
      </c>
      <c r="J32" s="6"/>
    </row>
    <row r="33" spans="1:10" ht="22.5" x14ac:dyDescent="0.2">
      <c r="A33" s="50" t="s">
        <v>39</v>
      </c>
      <c r="B33" s="11"/>
      <c r="C33" s="15"/>
      <c r="D33" s="65"/>
      <c r="E33" s="38"/>
      <c r="F33" s="66"/>
      <c r="G33" s="66"/>
      <c r="H33" s="66"/>
      <c r="I33" s="66"/>
      <c r="J33" s="6"/>
    </row>
    <row r="34" spans="1:10" ht="23.25" thickBot="1" x14ac:dyDescent="0.25">
      <c r="A34" s="50" t="s">
        <v>40</v>
      </c>
      <c r="B34" s="11"/>
      <c r="C34" s="11"/>
      <c r="D34" s="11"/>
      <c r="E34" s="13"/>
      <c r="F34" s="11"/>
      <c r="G34" s="11"/>
      <c r="H34" s="11"/>
      <c r="I34" s="11"/>
      <c r="J34" s="6"/>
    </row>
    <row r="35" spans="1:10" ht="9.9499999999999993" customHeight="1" thickTop="1" x14ac:dyDescent="0.2">
      <c r="A35" s="55"/>
      <c r="B35" s="56"/>
      <c r="C35" s="56"/>
      <c r="D35" s="57"/>
      <c r="E35" s="58"/>
      <c r="F35" s="59"/>
      <c r="G35" s="60"/>
      <c r="H35" s="60"/>
      <c r="I35" s="60"/>
      <c r="J35" s="6"/>
    </row>
    <row r="36" spans="1:10" x14ac:dyDescent="0.2">
      <c r="A36" s="50">
        <v>31</v>
      </c>
      <c r="B36" s="11"/>
      <c r="C36" s="12" t="s">
        <v>43</v>
      </c>
      <c r="D36" s="53"/>
      <c r="E36" s="13"/>
      <c r="F36" s="11"/>
      <c r="G36" s="11"/>
      <c r="H36" s="11"/>
      <c r="I36" s="11"/>
      <c r="J36" s="6"/>
    </row>
    <row r="37" spans="1:10" x14ac:dyDescent="0.2">
      <c r="A37" s="50">
        <v>32</v>
      </c>
      <c r="B37" s="11"/>
      <c r="C37" s="11"/>
      <c r="D37" s="53" t="s">
        <v>48</v>
      </c>
      <c r="E37" s="13"/>
      <c r="F37" s="11"/>
      <c r="G37" s="11"/>
      <c r="H37" s="11"/>
      <c r="I37" s="11"/>
      <c r="J37" s="6"/>
    </row>
    <row r="38" spans="1:10" x14ac:dyDescent="0.2">
      <c r="A38" s="50">
        <v>33</v>
      </c>
      <c r="B38" s="11"/>
      <c r="C38" s="11"/>
      <c r="D38" s="53" t="s">
        <v>45</v>
      </c>
      <c r="E38" s="13"/>
      <c r="F38" s="11"/>
      <c r="G38" s="11"/>
      <c r="H38" s="11"/>
      <c r="I38" s="11"/>
      <c r="J38" s="6"/>
    </row>
    <row r="39" spans="1:10" x14ac:dyDescent="0.2">
      <c r="A39" s="50">
        <v>34</v>
      </c>
      <c r="B39" s="11"/>
      <c r="C39" s="11"/>
      <c r="D39" s="53" t="s">
        <v>44</v>
      </c>
      <c r="E39" s="13"/>
      <c r="F39" s="11"/>
      <c r="G39" s="11"/>
      <c r="H39" s="11"/>
      <c r="I39" s="11"/>
      <c r="J39" s="6"/>
    </row>
    <row r="40" spans="1:10" ht="9" customHeight="1" x14ac:dyDescent="0.2">
      <c r="A40" s="50">
        <v>35</v>
      </c>
      <c r="B40" s="6"/>
      <c r="C40" s="6"/>
      <c r="D40" s="6"/>
      <c r="E40" s="8"/>
      <c r="F40" s="6"/>
      <c r="G40" s="6"/>
      <c r="H40" s="6"/>
      <c r="I40" s="6"/>
      <c r="J40" s="6"/>
    </row>
  </sheetData>
  <sheetProtection password="9C27" sheet="1" objects="1" scenarios="1"/>
  <phoneticPr fontId="0" type="noConversion"/>
  <pageMargins left="0.55118110236220474" right="0.31496062992125984" top="0.59055118110236227" bottom="0.74803149606299213" header="0.51181102362204722" footer="0.31496062992125984"/>
  <pageSetup paperSize="9" scale="81" orientation="portrait" r:id="rId1"/>
  <headerFooter alignWithMargins="0">
    <oddFooter>&amp;L&amp;8RP FR 09/2016</oddFooter>
  </headerFooter>
  <rowBreaks count="1" manualBreakCount="1">
    <brk id="3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Normal="100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2.75" x14ac:dyDescent="0.2"/>
  <cols>
    <col min="1" max="1" width="3.140625" style="1" customWidth="1"/>
    <col min="2" max="2" width="4" style="1" customWidth="1"/>
    <col min="3" max="3" width="2.140625" style="1" customWidth="1"/>
    <col min="4" max="4" width="43.28515625" style="1" customWidth="1"/>
    <col min="5" max="5" width="2.140625" style="3" customWidth="1"/>
    <col min="6" max="8" width="16.7109375" style="1" customWidth="1"/>
    <col min="9" max="9" width="16.7109375" style="1" hidden="1" customWidth="1"/>
    <col min="10" max="16384" width="11.42578125" style="1"/>
  </cols>
  <sheetData>
    <row r="1" spans="1:10" ht="22.5" x14ac:dyDescent="0.25">
      <c r="A1" s="50" t="s">
        <v>13</v>
      </c>
      <c r="B1" s="4" t="s">
        <v>57</v>
      </c>
      <c r="J1" s="6"/>
    </row>
    <row r="2" spans="1:10" ht="22.5" x14ac:dyDescent="0.25">
      <c r="A2" s="50" t="s">
        <v>14</v>
      </c>
      <c r="B2" s="9" t="s">
        <v>79</v>
      </c>
      <c r="C2" s="70"/>
      <c r="D2" s="70"/>
      <c r="E2" s="13"/>
      <c r="F2" s="11"/>
      <c r="G2" s="11"/>
      <c r="H2" s="11"/>
      <c r="I2" s="11"/>
      <c r="J2" s="6"/>
    </row>
    <row r="3" spans="1:10" ht="23.25" thickBot="1" x14ac:dyDescent="0.3">
      <c r="A3" s="50" t="s">
        <v>15</v>
      </c>
      <c r="B3" s="34"/>
      <c r="C3" s="11"/>
      <c r="D3" s="20"/>
      <c r="E3" s="13"/>
      <c r="F3" s="11"/>
      <c r="G3" s="11"/>
      <c r="H3" s="11"/>
      <c r="I3" s="11"/>
      <c r="J3" s="6"/>
    </row>
    <row r="4" spans="1:10" ht="9.9499999999999993" customHeight="1" thickTop="1" x14ac:dyDescent="0.2">
      <c r="A4" s="55"/>
      <c r="B4" s="56"/>
      <c r="C4" s="56"/>
      <c r="D4" s="57"/>
      <c r="E4" s="58"/>
      <c r="F4" s="59"/>
      <c r="G4" s="60"/>
      <c r="H4" s="60"/>
      <c r="I4" s="60"/>
      <c r="J4" s="6"/>
    </row>
    <row r="5" spans="1:10" s="2" customFormat="1" ht="22.5" x14ac:dyDescent="0.2">
      <c r="A5" s="50" t="s">
        <v>16</v>
      </c>
      <c r="B5" s="21" t="s">
        <v>0</v>
      </c>
      <c r="C5" s="21" t="s">
        <v>1</v>
      </c>
      <c r="D5" s="21"/>
      <c r="E5" s="13"/>
      <c r="F5" s="13"/>
      <c r="G5" s="61"/>
      <c r="H5" s="54"/>
      <c r="I5" s="12"/>
      <c r="J5" s="7"/>
    </row>
    <row r="6" spans="1:10" s="2" customFormat="1" ht="13.5" thickBot="1" x14ac:dyDescent="0.25">
      <c r="A6" s="50"/>
      <c r="B6" s="21"/>
      <c r="C6" s="21"/>
      <c r="D6" s="21"/>
      <c r="E6" s="13"/>
      <c r="F6" s="90" t="s">
        <v>68</v>
      </c>
      <c r="G6" s="91" t="s">
        <v>70</v>
      </c>
      <c r="H6" s="92" t="s">
        <v>69</v>
      </c>
      <c r="I6" s="12"/>
      <c r="J6" s="7"/>
    </row>
    <row r="7" spans="1:10" ht="22.5" x14ac:dyDescent="0.2">
      <c r="A7" s="50" t="s">
        <v>17</v>
      </c>
      <c r="B7" s="11"/>
      <c r="C7" s="11"/>
      <c r="D7" s="47" t="s">
        <v>11</v>
      </c>
      <c r="E7" s="22"/>
      <c r="F7" s="87"/>
      <c r="G7" s="88"/>
      <c r="H7" s="93">
        <v>50000</v>
      </c>
      <c r="I7" s="11"/>
      <c r="J7" s="6"/>
    </row>
    <row r="8" spans="1:10" ht="25.5" x14ac:dyDescent="0.2">
      <c r="A8" s="50" t="s">
        <v>18</v>
      </c>
      <c r="B8" s="11"/>
      <c r="C8" s="11"/>
      <c r="D8" s="47" t="s">
        <v>46</v>
      </c>
      <c r="E8" s="22"/>
      <c r="F8" s="87"/>
      <c r="G8" s="88"/>
      <c r="H8" s="93"/>
      <c r="I8" s="11"/>
      <c r="J8" s="6"/>
    </row>
    <row r="9" spans="1:10" ht="22.5" x14ac:dyDescent="0.2">
      <c r="A9" s="50" t="s">
        <v>19</v>
      </c>
      <c r="B9" s="11"/>
      <c r="C9" s="11"/>
      <c r="D9" s="47" t="s">
        <v>12</v>
      </c>
      <c r="E9" s="22"/>
      <c r="F9" s="87"/>
      <c r="G9" s="88"/>
      <c r="H9" s="93">
        <v>9876.5400000000009</v>
      </c>
      <c r="I9" s="11"/>
      <c r="J9" s="6"/>
    </row>
    <row r="10" spans="1:10" ht="25.5" x14ac:dyDescent="0.2">
      <c r="A10" s="50" t="s">
        <v>20</v>
      </c>
      <c r="B10" s="11"/>
      <c r="C10" s="11"/>
      <c r="D10" s="47" t="s">
        <v>51</v>
      </c>
      <c r="E10" s="22"/>
      <c r="F10" s="87"/>
      <c r="G10" s="88"/>
      <c r="H10" s="93">
        <v>-250</v>
      </c>
      <c r="I10" s="11"/>
      <c r="J10" s="6"/>
    </row>
    <row r="11" spans="1:10" ht="22.5" x14ac:dyDescent="0.2">
      <c r="A11" s="50" t="s">
        <v>21</v>
      </c>
      <c r="B11" s="11"/>
      <c r="C11" s="11"/>
      <c r="D11" s="71" t="s">
        <v>47</v>
      </c>
      <c r="E11" s="22"/>
      <c r="F11" s="87"/>
      <c r="G11" s="88"/>
      <c r="H11" s="93">
        <v>500</v>
      </c>
      <c r="I11" s="11"/>
      <c r="J11" s="6"/>
    </row>
    <row r="12" spans="1:10" ht="22.5" x14ac:dyDescent="0.2">
      <c r="A12" s="50" t="s">
        <v>22</v>
      </c>
      <c r="B12" s="11"/>
      <c r="C12" s="11"/>
      <c r="D12" s="71" t="s">
        <v>47</v>
      </c>
      <c r="E12" s="22"/>
      <c r="F12" s="87"/>
      <c r="G12" s="88"/>
      <c r="H12" s="94">
        <v>50</v>
      </c>
      <c r="I12" s="11"/>
      <c r="J12" s="6"/>
    </row>
    <row r="13" spans="1:10" ht="23.25" thickBot="1" x14ac:dyDescent="0.25">
      <c r="A13" s="50" t="s">
        <v>23</v>
      </c>
      <c r="B13" s="11"/>
      <c r="C13" s="11"/>
      <c r="D13" s="100" t="s">
        <v>74</v>
      </c>
      <c r="E13" s="101"/>
      <c r="F13" s="102"/>
      <c r="G13" s="103" t="s">
        <v>75</v>
      </c>
      <c r="H13" s="104">
        <f>SUM(H7:H12)</f>
        <v>60176.54</v>
      </c>
      <c r="I13" s="11"/>
      <c r="J13" s="6"/>
    </row>
    <row r="14" spans="1:10" ht="36" thickTop="1" x14ac:dyDescent="0.2">
      <c r="A14" s="50" t="s">
        <v>24</v>
      </c>
      <c r="B14" s="11"/>
      <c r="C14" s="11"/>
      <c r="D14" s="46" t="s">
        <v>56</v>
      </c>
      <c r="E14" s="22"/>
      <c r="F14" s="95">
        <v>2050.5100000000002</v>
      </c>
      <c r="G14" s="108" t="s">
        <v>81</v>
      </c>
      <c r="H14" s="107">
        <f>ROUND(SUM(H7:H8)/F14,2)</f>
        <v>24.38</v>
      </c>
      <c r="I14" s="11"/>
      <c r="J14" s="6"/>
    </row>
    <row r="15" spans="1:10" ht="35.25" x14ac:dyDescent="0.2">
      <c r="A15" s="50" t="s">
        <v>25</v>
      </c>
      <c r="B15" s="11"/>
      <c r="C15" s="11"/>
      <c r="D15" s="49" t="s">
        <v>53</v>
      </c>
      <c r="E15" s="23"/>
      <c r="F15" s="96">
        <v>107.17</v>
      </c>
      <c r="G15" s="11"/>
      <c r="H15" s="11"/>
      <c r="I15" s="11"/>
      <c r="J15" s="6"/>
    </row>
    <row r="16" spans="1:10" ht="22.5" x14ac:dyDescent="0.2">
      <c r="A16" s="50" t="s">
        <v>26</v>
      </c>
      <c r="B16" s="11"/>
      <c r="C16" s="11"/>
      <c r="D16" s="64" t="s">
        <v>72</v>
      </c>
      <c r="E16" s="23"/>
      <c r="F16" s="97">
        <f>F14-F15</f>
        <v>1943.3400000000001</v>
      </c>
      <c r="G16" s="98" t="s">
        <v>71</v>
      </c>
      <c r="H16" s="15"/>
      <c r="I16" s="11"/>
      <c r="J16" s="6"/>
    </row>
    <row r="17" spans="1:10" ht="48" x14ac:dyDescent="0.2">
      <c r="A17" s="50" t="s">
        <v>27</v>
      </c>
      <c r="B17" s="11"/>
      <c r="C17" s="11"/>
      <c r="D17" s="64" t="s">
        <v>73</v>
      </c>
      <c r="E17" s="23"/>
      <c r="F17" s="86"/>
      <c r="G17" s="98" t="s">
        <v>76</v>
      </c>
      <c r="H17" s="89">
        <f>ROUND(H13/F14*F16,2)</f>
        <v>57031.41</v>
      </c>
      <c r="I17" s="14"/>
      <c r="J17" s="6"/>
    </row>
    <row r="18" spans="1:10" ht="23.25" thickBot="1" x14ac:dyDescent="0.25">
      <c r="A18" s="50" t="s">
        <v>28</v>
      </c>
      <c r="B18" s="11"/>
      <c r="C18" s="11"/>
      <c r="D18" s="24"/>
      <c r="E18" s="38"/>
      <c r="F18" s="39"/>
      <c r="G18" s="14"/>
      <c r="H18" s="14"/>
      <c r="I18" s="14"/>
      <c r="J18" s="6"/>
    </row>
    <row r="19" spans="1:10" ht="9.9499999999999993" customHeight="1" thickTop="1" x14ac:dyDescent="0.2">
      <c r="A19" s="55"/>
      <c r="B19" s="56"/>
      <c r="C19" s="56"/>
      <c r="D19" s="57"/>
      <c r="E19" s="58"/>
      <c r="F19" s="59"/>
      <c r="G19" s="60"/>
      <c r="H19" s="60"/>
      <c r="I19" s="60"/>
      <c r="J19" s="6"/>
    </row>
    <row r="20" spans="1:10" s="2" customFormat="1" ht="22.5" x14ac:dyDescent="0.2">
      <c r="A20" s="50" t="s">
        <v>29</v>
      </c>
      <c r="B20" s="21" t="s">
        <v>2</v>
      </c>
      <c r="C20" s="21" t="s">
        <v>50</v>
      </c>
      <c r="D20" s="21"/>
      <c r="E20" s="13"/>
      <c r="F20" s="51"/>
      <c r="G20" s="63" t="s">
        <v>64</v>
      </c>
      <c r="H20" s="24"/>
      <c r="I20" s="24"/>
      <c r="J20" s="7"/>
    </row>
    <row r="21" spans="1:10" s="2" customFormat="1" ht="22.5" x14ac:dyDescent="0.2">
      <c r="A21" s="50" t="s">
        <v>30</v>
      </c>
      <c r="B21" s="12"/>
      <c r="C21" s="24"/>
      <c r="D21" s="12"/>
      <c r="E21" s="13"/>
      <c r="F21" s="52" t="s">
        <v>3</v>
      </c>
      <c r="G21" s="67" t="s">
        <v>78</v>
      </c>
      <c r="H21" s="68" t="s">
        <v>63</v>
      </c>
      <c r="I21" s="69"/>
      <c r="J21" s="7"/>
    </row>
    <row r="22" spans="1:10" ht="60.75" x14ac:dyDescent="0.2">
      <c r="A22" s="50" t="s">
        <v>31</v>
      </c>
      <c r="B22" s="11"/>
      <c r="C22" s="15"/>
      <c r="D22" s="46" t="s">
        <v>55</v>
      </c>
      <c r="E22" s="22"/>
      <c r="F22" s="77">
        <f>SUM(G22:I22)</f>
        <v>1199.6300000000001</v>
      </c>
      <c r="G22" s="78">
        <v>1000</v>
      </c>
      <c r="H22" s="79">
        <v>199.63</v>
      </c>
      <c r="I22" s="80"/>
      <c r="J22" s="6"/>
    </row>
    <row r="23" spans="1:10" ht="24" x14ac:dyDescent="0.2">
      <c r="A23" s="50" t="s">
        <v>32</v>
      </c>
      <c r="B23" s="11"/>
      <c r="C23" s="15"/>
      <c r="D23" s="48" t="s">
        <v>54</v>
      </c>
      <c r="E23" s="25"/>
      <c r="F23" s="76">
        <f>$F$14</f>
        <v>2050.5100000000002</v>
      </c>
      <c r="G23" s="41"/>
      <c r="H23" s="26"/>
      <c r="I23" s="27"/>
      <c r="J23" s="6"/>
    </row>
    <row r="24" spans="1:10" ht="35.25" x14ac:dyDescent="0.2">
      <c r="A24" s="50" t="s">
        <v>33</v>
      </c>
      <c r="B24" s="11"/>
      <c r="C24" s="15"/>
      <c r="D24" s="49" t="s">
        <v>42</v>
      </c>
      <c r="E24" s="25"/>
      <c r="F24" s="62">
        <v>362</v>
      </c>
      <c r="G24" s="41"/>
      <c r="H24" s="26"/>
      <c r="I24" s="27"/>
      <c r="J24" s="6"/>
    </row>
    <row r="25" spans="1:10" ht="36.75" x14ac:dyDescent="0.2">
      <c r="A25" s="50" t="s">
        <v>34</v>
      </c>
      <c r="B25" s="11"/>
      <c r="C25" s="15"/>
      <c r="D25" s="48" t="s">
        <v>65</v>
      </c>
      <c r="E25" s="23"/>
      <c r="F25" s="76">
        <f>F23-F24</f>
        <v>1688.5100000000002</v>
      </c>
      <c r="G25" s="41"/>
      <c r="H25" s="26"/>
      <c r="I25" s="27"/>
      <c r="J25" s="6"/>
    </row>
    <row r="26" spans="1:10" ht="22.5" x14ac:dyDescent="0.2">
      <c r="A26" s="50" t="s">
        <v>35</v>
      </c>
      <c r="B26" s="11"/>
      <c r="C26" s="15"/>
      <c r="D26" s="64" t="s">
        <v>49</v>
      </c>
      <c r="E26" s="23"/>
      <c r="F26" s="81">
        <f>SUM(G26:I26)</f>
        <v>0.71039999999999992</v>
      </c>
      <c r="G26" s="82">
        <f>IF(G22&gt;0,ROUND(G22/($F$23-$F$24),4),"")</f>
        <v>0.59219999999999995</v>
      </c>
      <c r="H26" s="83">
        <f>IF(H22&gt;0,ROUND(H22/($F$23-$F$24),4),"")</f>
        <v>0.1182</v>
      </c>
      <c r="I26" s="84" t="str">
        <f>IF(I22&gt;0,ROUND(I22/($F$23-$F$24),4),"")</f>
        <v/>
      </c>
      <c r="J26" s="6"/>
    </row>
    <row r="27" spans="1:10" s="5" customFormat="1" ht="23.25" thickBot="1" x14ac:dyDescent="0.25">
      <c r="A27" s="50" t="s">
        <v>36</v>
      </c>
      <c r="B27" s="15"/>
      <c r="C27" s="15"/>
      <c r="D27" s="16"/>
      <c r="E27" s="17"/>
      <c r="F27" s="40"/>
      <c r="G27" s="42"/>
      <c r="H27" s="18"/>
      <c r="I27" s="19"/>
      <c r="J27" s="10"/>
    </row>
    <row r="28" spans="1:10" ht="9.9499999999999993" customHeight="1" thickTop="1" x14ac:dyDescent="0.2">
      <c r="A28" s="55"/>
      <c r="B28" s="56"/>
      <c r="C28" s="56"/>
      <c r="D28" s="57"/>
      <c r="E28" s="58"/>
      <c r="F28" s="59"/>
      <c r="G28" s="60"/>
      <c r="H28" s="60"/>
      <c r="I28" s="60"/>
      <c r="J28" s="6"/>
    </row>
    <row r="29" spans="1:10" s="2" customFormat="1" ht="22.5" x14ac:dyDescent="0.2">
      <c r="A29" s="50" t="s">
        <v>37</v>
      </c>
      <c r="B29" s="21" t="s">
        <v>4</v>
      </c>
      <c r="C29" s="21" t="s">
        <v>41</v>
      </c>
      <c r="D29" s="73"/>
      <c r="E29" s="74"/>
      <c r="F29" s="73"/>
      <c r="G29" s="43"/>
      <c r="H29" s="28"/>
      <c r="I29" s="29"/>
      <c r="J29" s="7"/>
    </row>
    <row r="30" spans="1:10" ht="33.75" x14ac:dyDescent="0.2">
      <c r="A30" s="50" t="s">
        <v>59</v>
      </c>
      <c r="B30" s="11"/>
      <c r="C30" s="15"/>
      <c r="D30" s="46" t="s">
        <v>58</v>
      </c>
      <c r="E30" s="22"/>
      <c r="F30" s="99">
        <f>$H$17</f>
        <v>57031.41</v>
      </c>
      <c r="G30" s="44">
        <f>IF(G22&gt;0,$H$17,"")</f>
        <v>57031.41</v>
      </c>
      <c r="H30" s="30">
        <f>IF(H22&gt;0,$H$17,"")</f>
        <v>57031.41</v>
      </c>
      <c r="I30" s="31" t="str">
        <f>IF(I22&gt;0,$H$17,"")</f>
        <v/>
      </c>
      <c r="J30" s="6"/>
    </row>
    <row r="31" spans="1:10" ht="24" x14ac:dyDescent="0.2">
      <c r="A31" s="50" t="s">
        <v>38</v>
      </c>
      <c r="B31" s="11"/>
      <c r="C31" s="15"/>
      <c r="D31" s="48" t="s">
        <v>66</v>
      </c>
      <c r="E31" s="23"/>
      <c r="F31" s="81">
        <f>SUM(G31:I31)</f>
        <v>0.71039999999999992</v>
      </c>
      <c r="G31" s="82">
        <f>IF(G22&gt;0,VALUE(G26),"")</f>
        <v>0.59219999999999995</v>
      </c>
      <c r="H31" s="83">
        <f>IF(H22&gt;0,VALUE(H26),"")</f>
        <v>0.1182</v>
      </c>
      <c r="I31" s="84" t="str">
        <f>IF(I22&gt;0,VALUE(I26),"")</f>
        <v/>
      </c>
      <c r="J31" s="6"/>
    </row>
    <row r="32" spans="1:10" ht="45" x14ac:dyDescent="0.2">
      <c r="A32" s="50" t="s">
        <v>60</v>
      </c>
      <c r="B32" s="11"/>
      <c r="C32" s="15"/>
      <c r="D32" s="64" t="s">
        <v>67</v>
      </c>
      <c r="E32" s="23"/>
      <c r="F32" s="85">
        <f>SUM(G32:I32)</f>
        <v>40515.11</v>
      </c>
      <c r="G32" s="45">
        <f>IF(G22&gt;0,ROUND(G30*G31,2),"")</f>
        <v>33774</v>
      </c>
      <c r="H32" s="32">
        <f>IF(H22&gt;0,ROUND(H30*H31,2),"")</f>
        <v>6741.11</v>
      </c>
      <c r="I32" s="33" t="str">
        <f>IF(I22&gt;0,ROUND(I30*I31,2),"")</f>
        <v/>
      </c>
      <c r="J32" s="6"/>
    </row>
    <row r="33" spans="1:10" ht="22.5" x14ac:dyDescent="0.2">
      <c r="A33" s="50" t="s">
        <v>39</v>
      </c>
      <c r="B33" s="11"/>
      <c r="C33" s="15"/>
      <c r="D33" s="65"/>
      <c r="E33" s="38"/>
      <c r="F33" s="66"/>
      <c r="G33" s="66"/>
      <c r="H33" s="66"/>
      <c r="I33" s="66"/>
      <c r="J33" s="6"/>
    </row>
    <row r="34" spans="1:10" ht="23.25" thickBot="1" x14ac:dyDescent="0.25">
      <c r="A34" s="50" t="s">
        <v>40</v>
      </c>
      <c r="B34" s="11"/>
      <c r="C34" s="11"/>
      <c r="D34" s="11"/>
      <c r="E34" s="13"/>
      <c r="F34" s="11"/>
      <c r="G34" s="11"/>
      <c r="H34" s="11"/>
      <c r="I34" s="11"/>
      <c r="J34" s="6"/>
    </row>
    <row r="35" spans="1:10" ht="9.9499999999999993" customHeight="1" thickTop="1" x14ac:dyDescent="0.2">
      <c r="A35" s="55"/>
      <c r="B35" s="56"/>
      <c r="C35" s="56"/>
      <c r="D35" s="57"/>
      <c r="E35" s="58"/>
      <c r="F35" s="59"/>
      <c r="G35" s="60"/>
      <c r="H35" s="60"/>
      <c r="I35" s="60"/>
      <c r="J35" s="6"/>
    </row>
    <row r="36" spans="1:10" x14ac:dyDescent="0.2">
      <c r="A36" s="50">
        <v>31</v>
      </c>
      <c r="B36" s="11"/>
      <c r="C36" s="12" t="s">
        <v>43</v>
      </c>
      <c r="D36" s="53"/>
      <c r="E36" s="13"/>
      <c r="F36" s="11"/>
      <c r="G36" s="11"/>
      <c r="H36" s="11"/>
      <c r="I36" s="11"/>
      <c r="J36" s="6"/>
    </row>
    <row r="37" spans="1:10" x14ac:dyDescent="0.2">
      <c r="A37" s="50">
        <v>32</v>
      </c>
      <c r="B37" s="11"/>
      <c r="C37" s="11"/>
      <c r="D37" s="53" t="s">
        <v>48</v>
      </c>
      <c r="E37" s="13"/>
      <c r="F37" s="11"/>
      <c r="G37" s="11"/>
      <c r="H37" s="11"/>
      <c r="I37" s="11"/>
      <c r="J37" s="6"/>
    </row>
    <row r="38" spans="1:10" x14ac:dyDescent="0.2">
      <c r="A38" s="50">
        <v>33</v>
      </c>
      <c r="B38" s="11"/>
      <c r="C38" s="11"/>
      <c r="D38" s="53" t="s">
        <v>45</v>
      </c>
      <c r="E38" s="13"/>
      <c r="F38" s="11"/>
      <c r="G38" s="11"/>
      <c r="H38" s="11"/>
      <c r="I38" s="11"/>
      <c r="J38" s="6"/>
    </row>
    <row r="39" spans="1:10" x14ac:dyDescent="0.2">
      <c r="A39" s="50">
        <v>34</v>
      </c>
      <c r="B39" s="11"/>
      <c r="C39" s="11"/>
      <c r="D39" s="53" t="s">
        <v>44</v>
      </c>
      <c r="E39" s="13"/>
      <c r="F39" s="11"/>
      <c r="G39" s="11"/>
      <c r="H39" s="11"/>
      <c r="I39" s="11"/>
      <c r="J39" s="6"/>
    </row>
    <row r="40" spans="1:10" ht="9" customHeight="1" x14ac:dyDescent="0.2">
      <c r="A40" s="50">
        <v>35</v>
      </c>
      <c r="B40" s="6"/>
      <c r="C40" s="6"/>
      <c r="D40" s="6"/>
      <c r="E40" s="8"/>
      <c r="F40" s="6"/>
      <c r="G40" s="6"/>
      <c r="H40" s="6"/>
      <c r="I40" s="6"/>
      <c r="J40" s="6"/>
    </row>
  </sheetData>
  <sheetProtection password="9C27" sheet="1" objects="1" scenarios="1"/>
  <pageMargins left="0.55118110236220474" right="0.31496062992125984" top="0.59055118110236227" bottom="0.74803149606299213" header="0.51181102362204722" footer="0.31496062992125984"/>
  <pageSetup paperSize="9" scale="81" orientation="portrait" r:id="rId1"/>
  <headerFooter alignWithMargins="0">
    <oddFooter>&amp;L&amp;8RP FR 09/2016</oddFooter>
  </headerFooter>
  <rowBreaks count="1" manualBreakCount="1">
    <brk id="3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Liesmich</vt:lpstr>
      <vt:lpstr>Mitarbeiter 1</vt:lpstr>
      <vt:lpstr>Muster</vt:lpstr>
      <vt:lpstr>Liesmich!Druckbereich</vt:lpstr>
      <vt:lpstr>'Mitarbeiter 1'!Druckbereich</vt:lpstr>
      <vt:lpstr>Muster!Druckbereich</vt:lpstr>
    </vt:vector>
  </TitlesOfParts>
  <Company>Innenverwaltung Land Baden-Württemberg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Höfflin, Thomas</dc:creator>
  <cp:lastModifiedBy>Ragg, Markus (RPF)</cp:lastModifiedBy>
  <cp:lastPrinted>2016-09-29T10:21:32Z</cp:lastPrinted>
  <dcterms:created xsi:type="dcterms:W3CDTF">2009-01-29T12:36:53Z</dcterms:created>
  <dcterms:modified xsi:type="dcterms:W3CDTF">2016-12-30T13:57:31Z</dcterms:modified>
</cp:coreProperties>
</file>